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phillips/Desktop/Coal Report Award v EAS/1* Report/Part 1-22 Jan/"/>
    </mc:Choice>
  </mc:AlternateContent>
  <xr:revisionPtr revIDLastSave="0" documentId="13_ncr:1_{396A1958-ECD6-E049-851D-CA37CAE2A473}" xr6:coauthVersionLast="47" xr6:coauthVersionMax="47" xr10:uidLastSave="{00000000-0000-0000-0000-000000000000}"/>
  <bookViews>
    <workbookView xWindow="4040" yWindow="780" windowWidth="23840" windowHeight="17640" xr2:uid="{7CDE33A9-9206-4CAE-B683-9444852DEFB0}"/>
  </bookViews>
  <sheets>
    <sheet name="Award calculation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1" i="4" l="1"/>
  <c r="K376" i="4"/>
  <c r="H374" i="4"/>
  <c r="G374" i="4"/>
  <c r="I130" i="4"/>
  <c r="I112" i="4"/>
  <c r="I89" i="4"/>
  <c r="J65" i="4"/>
  <c r="J48" i="4"/>
  <c r="J33" i="4"/>
  <c r="J15" i="4"/>
  <c r="Q3" i="4"/>
  <c r="I359" i="4" s="1"/>
  <c r="Q2" i="4"/>
  <c r="J177" i="4" s="1"/>
  <c r="I159" i="4" l="1"/>
  <c r="J233" i="4"/>
  <c r="I186" i="4"/>
  <c r="J206" i="4"/>
  <c r="I257" i="4"/>
  <c r="I286" i="4"/>
  <c r="I313" i="4"/>
  <c r="J336" i="4"/>
  <c r="I18" i="4"/>
  <c r="I34" i="4"/>
  <c r="I51" i="4"/>
  <c r="I66" i="4"/>
  <c r="J89" i="4"/>
  <c r="J112" i="4"/>
  <c r="I136" i="4"/>
  <c r="J159" i="4"/>
  <c r="J186" i="4"/>
  <c r="I210" i="4"/>
  <c r="I239" i="4"/>
  <c r="I266" i="4"/>
  <c r="J286" i="4"/>
  <c r="J313" i="4"/>
  <c r="I337" i="4"/>
  <c r="I9" i="4"/>
  <c r="I24" i="4"/>
  <c r="I42" i="4"/>
  <c r="I60" i="4"/>
  <c r="I79" i="4"/>
  <c r="I98" i="4"/>
  <c r="I121" i="4"/>
  <c r="J144" i="4"/>
  <c r="J169" i="4"/>
  <c r="I192" i="4"/>
  <c r="I224" i="4"/>
  <c r="I248" i="4"/>
  <c r="J271" i="4"/>
  <c r="J298" i="4"/>
  <c r="I322" i="4"/>
  <c r="I351" i="4"/>
  <c r="J9" i="4"/>
  <c r="J24" i="4"/>
  <c r="J42" i="4"/>
  <c r="I62" i="4"/>
  <c r="J79" i="4"/>
  <c r="J98" i="4"/>
  <c r="J121" i="4"/>
  <c r="I145" i="4"/>
  <c r="I174" i="4"/>
  <c r="I201" i="4"/>
  <c r="J224" i="4"/>
  <c r="J248" i="4"/>
  <c r="I272" i="4"/>
  <c r="I303" i="4"/>
  <c r="I328" i="4"/>
  <c r="J351" i="4"/>
  <c r="I10" i="4"/>
  <c r="I28" i="4"/>
  <c r="J47" i="4"/>
  <c r="J62" i="4"/>
  <c r="I80" i="4"/>
  <c r="I104" i="4"/>
  <c r="I127" i="4"/>
  <c r="I154" i="4"/>
  <c r="J174" i="4"/>
  <c r="J201" i="4"/>
  <c r="I225" i="4"/>
  <c r="I256" i="4"/>
  <c r="I281" i="4"/>
  <c r="J303" i="4"/>
  <c r="J328" i="4"/>
  <c r="I354" i="4"/>
  <c r="I15" i="4"/>
  <c r="I32" i="4"/>
  <c r="I48" i="4"/>
  <c r="I65" i="4"/>
  <c r="J80" i="4"/>
  <c r="J104" i="4"/>
  <c r="J127" i="4"/>
  <c r="J154" i="4"/>
  <c r="I177" i="4"/>
  <c r="I206" i="4"/>
  <c r="I233" i="4"/>
  <c r="J256" i="4"/>
  <c r="J281" i="4"/>
  <c r="I304" i="4"/>
  <c r="I336" i="4"/>
  <c r="I360" i="4"/>
  <c r="J360" i="4"/>
  <c r="I368" i="4"/>
  <c r="I23" i="4"/>
  <c r="I38" i="4"/>
  <c r="I56" i="4"/>
  <c r="I74" i="4"/>
  <c r="I94" i="4"/>
  <c r="I113" i="4"/>
  <c r="J136" i="4"/>
  <c r="I160" i="4"/>
  <c r="I191" i="4"/>
  <c r="I216" i="4"/>
  <c r="J239" i="4"/>
  <c r="J266" i="4"/>
  <c r="I289" i="4"/>
  <c r="I318" i="4"/>
  <c r="I345" i="4"/>
  <c r="J368" i="4"/>
  <c r="J23" i="4"/>
  <c r="J38" i="4"/>
  <c r="J56" i="4"/>
  <c r="J74" i="4"/>
  <c r="J94" i="4"/>
  <c r="J113" i="4"/>
  <c r="I144" i="4"/>
  <c r="I169" i="4"/>
  <c r="J191" i="4"/>
  <c r="J216" i="4"/>
  <c r="I242" i="4"/>
  <c r="I271" i="4"/>
  <c r="I298" i="4"/>
  <c r="J318" i="4"/>
  <c r="J345" i="4"/>
  <c r="I369" i="4"/>
  <c r="J130" i="4"/>
  <c r="J145" i="4"/>
  <c r="J160" i="4"/>
  <c r="J192" i="4"/>
  <c r="J210" i="4"/>
  <c r="J225" i="4"/>
  <c r="J242" i="4"/>
  <c r="J257" i="4"/>
  <c r="J272" i="4"/>
  <c r="J289" i="4"/>
  <c r="J304" i="4"/>
  <c r="J322" i="4"/>
  <c r="J337" i="4"/>
  <c r="J354" i="4"/>
  <c r="J369" i="4"/>
  <c r="K380" i="4"/>
  <c r="J188" i="4"/>
  <c r="J182" i="4"/>
  <c r="J173" i="4"/>
  <c r="J164" i="4"/>
  <c r="J158" i="4"/>
  <c r="J149" i="4"/>
  <c r="J141" i="4"/>
  <c r="J132" i="4"/>
  <c r="J126" i="4"/>
  <c r="J117" i="4"/>
  <c r="J108" i="4"/>
  <c r="J102" i="4"/>
  <c r="J93" i="4"/>
  <c r="J85" i="4"/>
  <c r="J76" i="4"/>
  <c r="J70" i="4"/>
  <c r="J61" i="4"/>
  <c r="J52" i="4"/>
  <c r="J46" i="4"/>
  <c r="J37" i="4"/>
  <c r="J29" i="4"/>
  <c r="J20" i="4"/>
  <c r="J14" i="4"/>
  <c r="I149" i="4"/>
  <c r="I117" i="4"/>
  <c r="I70" i="4"/>
  <c r="K377" i="4"/>
  <c r="I188" i="4"/>
  <c r="I182" i="4"/>
  <c r="I173" i="4"/>
  <c r="I164" i="4"/>
  <c r="I158" i="4"/>
  <c r="I141" i="4"/>
  <c r="I132" i="4"/>
  <c r="I126" i="4"/>
  <c r="I108" i="4"/>
  <c r="I102" i="4"/>
  <c r="I93" i="4"/>
  <c r="I85" i="4"/>
  <c r="I76" i="4"/>
  <c r="I61" i="4"/>
  <c r="I52" i="4"/>
  <c r="I46" i="4"/>
  <c r="I37" i="4"/>
  <c r="I29" i="4"/>
  <c r="I20" i="4"/>
  <c r="I14" i="4"/>
  <c r="J187" i="4"/>
  <c r="J178" i="4"/>
  <c r="J172" i="4"/>
  <c r="J163" i="4"/>
  <c r="J155" i="4"/>
  <c r="J146" i="4"/>
  <c r="J140" i="4"/>
  <c r="J131" i="4"/>
  <c r="J122" i="4"/>
  <c r="J116" i="4"/>
  <c r="J107" i="4"/>
  <c r="J99" i="4"/>
  <c r="J90" i="4"/>
  <c r="J84" i="4"/>
  <c r="J75" i="4"/>
  <c r="J66" i="4"/>
  <c r="J60" i="4"/>
  <c r="J51" i="4"/>
  <c r="J43" i="4"/>
  <c r="J34" i="4"/>
  <c r="J28" i="4"/>
  <c r="J19" i="4"/>
  <c r="J10" i="4"/>
  <c r="J374" i="4" s="1"/>
  <c r="I187" i="4"/>
  <c r="I178" i="4"/>
  <c r="I172" i="4"/>
  <c r="I163" i="4"/>
  <c r="I155" i="4"/>
  <c r="I146" i="4"/>
  <c r="I140" i="4"/>
  <c r="I131" i="4"/>
  <c r="I122" i="4"/>
  <c r="I116" i="4"/>
  <c r="I107" i="4"/>
  <c r="I99" i="4"/>
  <c r="I90" i="4"/>
  <c r="I84" i="4"/>
  <c r="I75" i="4"/>
  <c r="J18" i="4"/>
  <c r="J32" i="4"/>
  <c r="I43" i="4"/>
  <c r="I57" i="4"/>
  <c r="I71" i="4"/>
  <c r="I88" i="4"/>
  <c r="I103" i="4"/>
  <c r="I118" i="4"/>
  <c r="I135" i="4"/>
  <c r="I150" i="4"/>
  <c r="I168" i="4"/>
  <c r="I183" i="4"/>
  <c r="I200" i="4"/>
  <c r="I215" i="4"/>
  <c r="I230" i="4"/>
  <c r="I247" i="4"/>
  <c r="I262" i="4"/>
  <c r="I280" i="4"/>
  <c r="I295" i="4"/>
  <c r="I312" i="4"/>
  <c r="I327" i="4"/>
  <c r="I342" i="4"/>
  <c r="J373" i="4"/>
  <c r="J365" i="4"/>
  <c r="J356" i="4"/>
  <c r="J350" i="4"/>
  <c r="J341" i="4"/>
  <c r="J332" i="4"/>
  <c r="J326" i="4"/>
  <c r="J317" i="4"/>
  <c r="J309" i="4"/>
  <c r="J300" i="4"/>
  <c r="J294" i="4"/>
  <c r="J285" i="4"/>
  <c r="J276" i="4"/>
  <c r="J270" i="4"/>
  <c r="J261" i="4"/>
  <c r="J253" i="4"/>
  <c r="J244" i="4"/>
  <c r="J238" i="4"/>
  <c r="J229" i="4"/>
  <c r="J220" i="4"/>
  <c r="J214" i="4"/>
  <c r="J205" i="4"/>
  <c r="J197" i="4"/>
  <c r="I220" i="4"/>
  <c r="I373" i="4"/>
  <c r="I365" i="4"/>
  <c r="I356" i="4"/>
  <c r="I350" i="4"/>
  <c r="I341" i="4"/>
  <c r="I332" i="4"/>
  <c r="I326" i="4"/>
  <c r="I317" i="4"/>
  <c r="I309" i="4"/>
  <c r="I300" i="4"/>
  <c r="I294" i="4"/>
  <c r="I285" i="4"/>
  <c r="I276" i="4"/>
  <c r="I270" i="4"/>
  <c r="I261" i="4"/>
  <c r="I253" i="4"/>
  <c r="I244" i="4"/>
  <c r="I238" i="4"/>
  <c r="I229" i="4"/>
  <c r="I214" i="4"/>
  <c r="I205" i="4"/>
  <c r="I197" i="4"/>
  <c r="J370" i="4"/>
  <c r="J364" i="4"/>
  <c r="J355" i="4"/>
  <c r="J346" i="4"/>
  <c r="J340" i="4"/>
  <c r="J331" i="4"/>
  <c r="J323" i="4"/>
  <c r="J314" i="4"/>
  <c r="J308" i="4"/>
  <c r="J299" i="4"/>
  <c r="J290" i="4"/>
  <c r="J284" i="4"/>
  <c r="J275" i="4"/>
  <c r="J267" i="4"/>
  <c r="J258" i="4"/>
  <c r="J252" i="4"/>
  <c r="J243" i="4"/>
  <c r="J234" i="4"/>
  <c r="J228" i="4"/>
  <c r="J219" i="4"/>
  <c r="J211" i="4"/>
  <c r="J202" i="4"/>
  <c r="J196" i="4"/>
  <c r="I370" i="4"/>
  <c r="I364" i="4"/>
  <c r="I355" i="4"/>
  <c r="I346" i="4"/>
  <c r="I340" i="4"/>
  <c r="I331" i="4"/>
  <c r="I323" i="4"/>
  <c r="I314" i="4"/>
  <c r="I308" i="4"/>
  <c r="I299" i="4"/>
  <c r="I290" i="4"/>
  <c r="I284" i="4"/>
  <c r="I275" i="4"/>
  <c r="I267" i="4"/>
  <c r="I258" i="4"/>
  <c r="I252" i="4"/>
  <c r="I243" i="4"/>
  <c r="I234" i="4"/>
  <c r="I228" i="4"/>
  <c r="I219" i="4"/>
  <c r="I211" i="4"/>
  <c r="I202" i="4"/>
  <c r="I196" i="4"/>
  <c r="I19" i="4"/>
  <c r="I33" i="4"/>
  <c r="I47" i="4"/>
  <c r="J57" i="4"/>
  <c r="J71" i="4"/>
  <c r="J88" i="4"/>
  <c r="J103" i="4"/>
  <c r="J118" i="4"/>
  <c r="J135" i="4"/>
  <c r="J150" i="4"/>
  <c r="J168" i="4"/>
  <c r="J183" i="4"/>
  <c r="J200" i="4"/>
  <c r="J215" i="4"/>
  <c r="J230" i="4"/>
  <c r="J247" i="4"/>
  <c r="J262" i="4"/>
  <c r="J280" i="4"/>
  <c r="J295" i="4"/>
  <c r="J312" i="4"/>
  <c r="J327" i="4"/>
  <c r="J342" i="4"/>
  <c r="J359" i="4"/>
  <c r="I374" i="4" l="1"/>
  <c r="K374" i="4" s="1"/>
  <c r="K378" i="4"/>
  <c r="K379" i="4" l="1"/>
  <c r="K38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9" authorId="0" shapeId="0" xr:uid="{59261EB8-6352-B241-90C3-09C17AEF68A8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0" authorId="0" shapeId="0" xr:uid="{E2FCA173-1173-A049-BF5B-A54D874833BF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33" authorId="0" shapeId="0" xr:uid="{5A45D312-AB39-234B-8A79-C235C7BC0EB7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4" authorId="0" shapeId="0" xr:uid="{BB1192FC-9C4A-624B-9010-0DDBC4382259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47" authorId="0" shapeId="0" xr:uid="{3E70E51D-B112-1442-A746-AEE2E6699442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48" authorId="0" shapeId="0" xr:uid="{BD1C8EC2-B764-BB4E-BB74-66626779C794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61" authorId="0" shapeId="0" xr:uid="{ECE5609E-1024-CE47-8119-09835BA3D517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62" authorId="0" shapeId="0" xr:uid="{8FACA120-6556-5747-9F8A-7EB8ADC88D2C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75" authorId="0" shapeId="0" xr:uid="{3E91CF26-0260-F54A-96ED-EBE0D5FE7BD2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76" authorId="0" shapeId="0" xr:uid="{4B88F0E5-DD37-434E-B16B-FEFF21B56E1E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89" authorId="0" shapeId="0" xr:uid="{6224D9BC-0C4D-2446-92FB-34880953E1F9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90" authorId="0" shapeId="0" xr:uid="{068DAAB6-848A-774B-9C8B-CACAF9B1BA67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03" authorId="0" shapeId="0" xr:uid="{B7D33FEF-DC82-DD40-95EB-BE435A426DCC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04" authorId="0" shapeId="0" xr:uid="{82C3DCAD-AA9D-E24C-928A-DBE6C28AC716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17" authorId="0" shapeId="0" xr:uid="{104D319F-7356-6644-B299-6277BC6A74DA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18" authorId="0" shapeId="0" xr:uid="{0B5BE014-71DB-224A-B0A5-DC1826CE0AF6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31" authorId="0" shapeId="0" xr:uid="{74A5E661-0512-BD48-9977-7D5A77C82768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32" authorId="0" shapeId="0" xr:uid="{21745648-2384-7344-A3F8-22DD83083F42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45" authorId="0" shapeId="0" xr:uid="{0DCFD57D-E7F3-9A44-9EBB-F925A8B3900B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46" authorId="0" shapeId="0" xr:uid="{3B8286D2-24B6-9842-874A-9BA215C4ED76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59" authorId="0" shapeId="0" xr:uid="{A99FD654-2EB4-5947-87AA-A1D58013BE8E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60" authorId="0" shapeId="0" xr:uid="{23A15049-A35F-FD4A-B8EB-EBDD16AD85F3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73" authorId="0" shapeId="0" xr:uid="{CC4A05AA-4EAA-B143-ACDA-13413A864FC1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74" authorId="0" shapeId="0" xr:uid="{CC76E443-9056-AF4F-8FE3-8DADA6B5D0A0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187" authorId="0" shapeId="0" xr:uid="{3C1BAC5E-B8B4-CF40-8E46-3FAC782D3424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188" authorId="0" shapeId="0" xr:uid="{56098166-F083-024C-A3AD-DA405B12BFC2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01" authorId="0" shapeId="0" xr:uid="{1018A023-C640-4344-96E0-68A83AA19E2E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02" authorId="0" shapeId="0" xr:uid="{EDEB682D-ECBE-F048-9CF7-7793E222A2CC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15" authorId="0" shapeId="0" xr:uid="{E851B898-E32F-C14F-ABA3-FD234524F018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16" authorId="0" shapeId="0" xr:uid="{DB5DBE5B-4D28-AF48-A243-7CA427BD10DA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29" authorId="0" shapeId="0" xr:uid="{B7AF6FB9-CBD1-CC41-84C6-82A609E7504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30" authorId="0" shapeId="0" xr:uid="{CDFCD36D-8408-7B4B-937C-78EC80103952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43" authorId="0" shapeId="0" xr:uid="{42B41BF0-CF81-064D-B197-EE7598039C33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44" authorId="0" shapeId="0" xr:uid="{DC546FC3-0906-5746-9CAF-0C70BBA7C13A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57" authorId="0" shapeId="0" xr:uid="{59F2099F-D725-D248-92FC-6D55FC418BDC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58" authorId="0" shapeId="0" xr:uid="{3B89BFE4-5B40-3B4E-8DB4-2831F7659AD5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71" authorId="0" shapeId="0" xr:uid="{71D3300E-798D-0949-98AF-190F85C2B5D3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72" authorId="0" shapeId="0" xr:uid="{B8BB8713-F869-484D-8E69-0FB9DFA87307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85" authorId="0" shapeId="0" xr:uid="{BCB23303-512C-5E42-81CA-B2CFDBFE87D2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286" authorId="0" shapeId="0" xr:uid="{17A26BF3-3078-6C4F-9532-B446301222B8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299" authorId="0" shapeId="0" xr:uid="{EF342424-5D77-D046-A232-1DE03B2827D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00" authorId="0" shapeId="0" xr:uid="{9EF34B63-577A-AC4C-B0C7-CB0F65DBE660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313" authorId="0" shapeId="0" xr:uid="{1373168C-C47F-D847-913F-2CC2A7DD355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14" authorId="0" shapeId="0" xr:uid="{866DA2CD-C32F-E544-AFB0-C89085904CBD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327" authorId="0" shapeId="0" xr:uid="{5F032C70-7588-5E4C-BEF2-20792A06FA0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28" authorId="0" shapeId="0" xr:uid="{4C027A38-5423-8144-B80F-C6C121EAF776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341" authorId="0" shapeId="0" xr:uid="{5C88C048-3AEE-6D4D-8B13-B9B86EAAFFB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42" authorId="0" shapeId="0" xr:uid="{B1DE34B9-65D2-CC4F-BAB0-A55674EFD652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  <comment ref="G355" authorId="0" shapeId="0" xr:uid="{3203E76E-0542-5047-A17F-71163B1ACD10}">
      <text>
        <r>
          <rPr>
            <sz val="11"/>
            <color rgb="FF000000"/>
            <rFont val="Calibri"/>
            <family val="2"/>
          </rPr>
          <t xml:space="preserve">ACS:
</t>
        </r>
        <r>
          <rPr>
            <sz val="11"/>
            <color rgb="FF000000"/>
            <rFont val="Calibri"/>
            <family val="2"/>
          </rPr>
          <t xml:space="preserve">Saturday -
</t>
        </r>
        <r>
          <rPr>
            <sz val="11"/>
            <color rgb="FF000000"/>
            <rFont val="Calibri"/>
            <family val="2"/>
          </rPr>
          <t xml:space="preserve">First three at Time and a half = 4.5 hrs equivalent.
</t>
        </r>
        <r>
          <rPr>
            <sz val="11"/>
            <color rgb="FF000000"/>
            <rFont val="Calibri"/>
            <family val="2"/>
          </rPr>
          <t xml:space="preserve">Last 9 at DoubleTime = 19.0 hrs equivalent.
</t>
        </r>
        <r>
          <rPr>
            <sz val="11"/>
            <color rgb="FF000000"/>
            <rFont val="Calibri"/>
            <family val="2"/>
          </rPr>
          <t>4.5 + 19 = 23.5 equivalent hrs of pay.</t>
        </r>
      </text>
    </comment>
    <comment ref="G356" authorId="0" shapeId="0" xr:uid="{BC2ADFE0-23CF-4141-9950-67992A253ACF}">
      <text>
        <r>
          <rPr>
            <sz val="11"/>
            <color rgb="FF000000"/>
            <rFont val="Calibri"/>
            <family val="2"/>
          </rPr>
          <t xml:space="preserve">ACS:
</t>
        </r>
        <r>
          <rPr>
            <sz val="11"/>
            <color rgb="FF000000"/>
            <rFont val="Calibri"/>
            <family val="2"/>
          </rPr>
          <t xml:space="preserve">Sunday. All hours at double time.
</t>
        </r>
        <r>
          <rPr>
            <sz val="11"/>
            <color rgb="FF000000"/>
            <rFont val="Calibri"/>
            <family val="2"/>
          </rPr>
          <t>Equivalent to 25 hours pay.</t>
        </r>
      </text>
    </comment>
    <comment ref="G369" authorId="0" shapeId="0" xr:uid="{25F72983-99F7-CE45-BE02-F84005A7A2B5}">
      <text>
        <r>
          <rPr>
            <sz val="11"/>
            <color theme="1"/>
            <rFont val="Calibri"/>
            <family val="2"/>
            <scheme val="minor"/>
          </rPr>
          <t>ACS:
Saturday -
First three at Time and a half = 4.5 hrs equivalent.
Last 9 at DoubleTime = 19.0 hrs equivalent.
4.5 + 19 = 23.5 equivalent hrs of pay.</t>
        </r>
      </text>
    </comment>
    <comment ref="G370" authorId="0" shapeId="0" xr:uid="{0FB0F0BD-96C3-3D42-8AB3-31CB0EDE908E}">
      <text>
        <r>
          <rPr>
            <sz val="11"/>
            <color theme="1"/>
            <rFont val="Calibri"/>
            <family val="2"/>
            <scheme val="minor"/>
          </rPr>
          <t>ACS:
Sunday. All hours at double time.
Equivalent to 25 hours pay.</t>
        </r>
      </text>
    </comment>
  </commentList>
</comments>
</file>

<file path=xl/sharedStrings.xml><?xml version="1.0" encoding="utf-8"?>
<sst xmlns="http://schemas.openxmlformats.org/spreadsheetml/2006/main" count="961" uniqueCount="64">
  <si>
    <t>N</t>
  </si>
  <si>
    <t>Roster</t>
  </si>
  <si>
    <t>Month</t>
  </si>
  <si>
    <t>Day</t>
  </si>
  <si>
    <t>Day of the week</t>
  </si>
  <si>
    <t>Shift</t>
  </si>
  <si>
    <t>PH?</t>
  </si>
  <si>
    <t>Ordinary Hours</t>
  </si>
  <si>
    <t>OT Hours</t>
  </si>
  <si>
    <t>Ordinary Pay (hours * rate )</t>
  </si>
  <si>
    <t>Overtime Pay</t>
  </si>
  <si>
    <t xml:space="preserve">Total </t>
  </si>
  <si>
    <t>Ordinary rate of pay (from 1 July 2022)</t>
  </si>
  <si>
    <t>Award
Location</t>
  </si>
  <si>
    <t>Last 5.5 OT</t>
  </si>
  <si>
    <t>Ordinary rate of pay (from 1 July 2023)</t>
  </si>
  <si>
    <t>Weekday afternoon / rotating night</t>
  </si>
  <si>
    <t>C.1.2</t>
  </si>
  <si>
    <t>C.1.6</t>
  </si>
  <si>
    <t>Remember to return to public holiday days</t>
  </si>
  <si>
    <t>Saturday afternoon / rotating night
(First 4 Hours)</t>
  </si>
  <si>
    <t>C.1.3</t>
  </si>
  <si>
    <t>C.1.7</t>
  </si>
  <si>
    <t>Saturday afternoon / rotating night
(After 4 Hours)</t>
  </si>
  <si>
    <t>Sunday afternoon / rotating night</t>
  </si>
  <si>
    <t>Public holiday</t>
  </si>
  <si>
    <t>C.1.4</t>
  </si>
  <si>
    <t>C.1.8</t>
  </si>
  <si>
    <t>January</t>
  </si>
  <si>
    <t>Wed</t>
  </si>
  <si>
    <t>D</t>
  </si>
  <si>
    <t>Thur</t>
  </si>
  <si>
    <t>Fri</t>
  </si>
  <si>
    <t>Sat</t>
  </si>
  <si>
    <t>Sun</t>
  </si>
  <si>
    <t>$1056 for 35 hpw</t>
  </si>
  <si>
    <t>Mon</t>
  </si>
  <si>
    <t>Tues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</si>
  <si>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</si>
  <si>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</si>
  <si>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</si>
  <si>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</si>
  <si>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</si>
  <si>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</si>
  <si>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</si>
  <si>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</si>
  <si>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</si>
  <si>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</si>
  <si>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</si>
  <si>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Scenario Casual 25% applies to all hours</t>
  </si>
  <si>
    <t>Add 20% Leave Loading</t>
  </si>
  <si>
    <t>Annual Leave Total</t>
  </si>
  <si>
    <t>Personal Leave (Sick) 105 hours</t>
  </si>
  <si>
    <t>11 Public Holidays</t>
  </si>
  <si>
    <t>Not included in the model:</t>
  </si>
  <si>
    <t>1) LSL appropriation</t>
  </si>
  <si>
    <t>2) Overtime may be slightly understated as the calculation is based on a daily basis rather than a "roster" basis. Usually a roster is weekly / fortnightly but the roster provided is annually. Should not be a large variance</t>
  </si>
  <si>
    <t>3) Any other allowance beyond night shift, Overtime and weekend pay rates</t>
  </si>
  <si>
    <t>4) No Allowance made for Public Holidays as worked - Add 200 percent for those worked as single time already calculated.</t>
  </si>
  <si>
    <t>Add NES 5 weeks hols for shift work</t>
  </si>
  <si>
    <t>Add (award 24.2(b)(ii)) +1 week hols for shift</t>
  </si>
  <si>
    <t>divided by 2287 hrs = $58.44 hr</t>
  </si>
  <si>
    <t>add 25% casual + $30,212 = $151,061 divided by 2275 hrs = $66.40hr</t>
  </si>
  <si>
    <t>NB: total hrs work adjusted for quirk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</si>
</sst>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Calibri"/>
      <family val="2"/>
    </font>
    <font>
      <sz val="11"/>
      <color rgb="FF000000"/>
      <name val="Roboto"/>
    </font>
    <font>
      <sz val="18"/>
      <color theme="1"/>
      <name val="Roboto"/>
    </font>
    <font>
      <sz val="11"/>
      <color rgb="FF000000"/>
      <name val="Calibri"/>
      <family val="2"/>
    </font>
    <font>
      <u/>
      <sz val="11"/>
      <color theme="1"/>
      <name val="Roboto"/>
    </font>
    <font>
      <sz val="9"/>
      <color theme="1"/>
      <name val="Roboto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000000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3" fillId="4" borderId="3" xfId="0" applyNumberFormat="1" applyFont="1" applyFill="1" applyBorder="1"/>
    <xf numFmtId="2" fontId="3" fillId="4" borderId="2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164" fontId="3" fillId="0" borderId="8" xfId="0" applyNumberFormat="1" applyFont="1" applyBorder="1"/>
    <xf numFmtId="0" fontId="2" fillId="0" borderId="8" xfId="0" applyFont="1" applyBorder="1"/>
    <xf numFmtId="164" fontId="2" fillId="0" borderId="8" xfId="0" applyNumberFormat="1" applyFont="1" applyBorder="1"/>
    <xf numFmtId="165" fontId="3" fillId="0" borderId="0" xfId="0" applyNumberFormat="1" applyFont="1"/>
    <xf numFmtId="164" fontId="3" fillId="0" borderId="0" xfId="0" applyNumberFormat="1" applyFont="1"/>
    <xf numFmtId="0" fontId="5" fillId="7" borderId="8" xfId="0" applyFont="1" applyFill="1" applyBorder="1"/>
    <xf numFmtId="9" fontId="5" fillId="7" borderId="8" xfId="0" applyNumberFormat="1" applyFont="1" applyFill="1" applyBorder="1"/>
    <xf numFmtId="9" fontId="3" fillId="0" borderId="8" xfId="0" applyNumberFormat="1" applyFont="1" applyBorder="1"/>
    <xf numFmtId="0" fontId="3" fillId="5" borderId="8" xfId="0" applyFont="1" applyFill="1" applyBorder="1"/>
    <xf numFmtId="10" fontId="3" fillId="0" borderId="8" xfId="0" applyNumberFormat="1" applyFont="1" applyBorder="1"/>
    <xf numFmtId="0" fontId="1" fillId="0" borderId="8" xfId="0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165" fontId="3" fillId="5" borderId="0" xfId="0" applyNumberFormat="1" applyFont="1" applyFill="1"/>
    <xf numFmtId="164" fontId="3" fillId="6" borderId="0" xfId="0" applyNumberFormat="1" applyFont="1" applyFill="1"/>
    <xf numFmtId="164" fontId="3" fillId="5" borderId="0" xfId="0" applyNumberFormat="1" applyFont="1" applyFill="1"/>
    <xf numFmtId="164" fontId="3" fillId="8" borderId="0" xfId="0" applyNumberFormat="1" applyFont="1" applyFill="1"/>
    <xf numFmtId="0" fontId="3" fillId="8" borderId="0" xfId="0" applyFont="1" applyFill="1"/>
    <xf numFmtId="0" fontId="3" fillId="4" borderId="9" xfId="0" applyFont="1" applyFill="1" applyBorder="1"/>
    <xf numFmtId="165" fontId="3" fillId="5" borderId="10" xfId="0" applyNumberFormat="1" applyFont="1" applyFill="1" applyBorder="1"/>
    <xf numFmtId="164" fontId="3" fillId="5" borderId="11" xfId="0" applyNumberFormat="1" applyFont="1" applyFill="1" applyBorder="1"/>
    <xf numFmtId="0" fontId="3" fillId="9" borderId="0" xfId="0" applyFont="1" applyFill="1"/>
    <xf numFmtId="0" fontId="6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0" fontId="3" fillId="10" borderId="9" xfId="0" applyFont="1" applyFill="1" applyBorder="1"/>
    <xf numFmtId="0" fontId="3" fillId="10" borderId="0" xfId="0" applyFont="1" applyFill="1"/>
    <xf numFmtId="2" fontId="3" fillId="5" borderId="10" xfId="0" applyNumberFormat="1" applyFont="1" applyFill="1" applyBorder="1"/>
    <xf numFmtId="2" fontId="3" fillId="5" borderId="0" xfId="0" applyNumberFormat="1" applyFont="1" applyFill="1"/>
    <xf numFmtId="164" fontId="3" fillId="6" borderId="9" xfId="0" applyNumberFormat="1" applyFont="1" applyFill="1" applyBorder="1"/>
    <xf numFmtId="0" fontId="3" fillId="4" borderId="12" xfId="0" applyFont="1" applyFill="1" applyBorder="1"/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/>
    <xf numFmtId="165" fontId="3" fillId="5" borderId="14" xfId="0" applyNumberFormat="1" applyFont="1" applyFill="1" applyBorder="1"/>
    <xf numFmtId="164" fontId="3" fillId="6" borderId="12" xfId="0" applyNumberFormat="1" applyFont="1" applyFill="1" applyBorder="1"/>
    <xf numFmtId="164" fontId="3" fillId="6" borderId="13" xfId="0" applyNumberFormat="1" applyFont="1" applyFill="1" applyBorder="1"/>
    <xf numFmtId="164" fontId="3" fillId="5" borderId="15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165" fontId="3" fillId="5" borderId="3" xfId="0" applyNumberFormat="1" applyFont="1" applyFill="1" applyBorder="1"/>
    <xf numFmtId="164" fontId="3" fillId="6" borderId="1" xfId="0" applyNumberFormat="1" applyFont="1" applyFill="1" applyBorder="1"/>
    <xf numFmtId="164" fontId="3" fillId="6" borderId="2" xfId="0" applyNumberFormat="1" applyFont="1" applyFill="1" applyBorder="1"/>
    <xf numFmtId="164" fontId="3" fillId="5" borderId="16" xfId="0" applyNumberFormat="1" applyFont="1" applyFill="1" applyBorder="1"/>
    <xf numFmtId="165" fontId="3" fillId="5" borderId="13" xfId="0" applyNumberFormat="1" applyFont="1" applyFill="1" applyBorder="1"/>
    <xf numFmtId="165" fontId="3" fillId="5" borderId="2" xfId="0" applyNumberFormat="1" applyFont="1" applyFill="1" applyBorder="1"/>
    <xf numFmtId="0" fontId="3" fillId="2" borderId="0" xfId="0" applyFont="1" applyFill="1"/>
    <xf numFmtId="0" fontId="2" fillId="2" borderId="0" xfId="0" applyFont="1" applyFill="1"/>
    <xf numFmtId="0" fontId="3" fillId="9" borderId="9" xfId="0" applyFont="1" applyFill="1" applyBorder="1"/>
    <xf numFmtId="0" fontId="3" fillId="9" borderId="0" xfId="0" applyFont="1" applyFill="1" applyAlignment="1">
      <alignment horizontal="center"/>
    </xf>
    <xf numFmtId="2" fontId="3" fillId="9" borderId="10" xfId="0" applyNumberFormat="1" applyFont="1" applyFill="1" applyBorder="1"/>
    <xf numFmtId="2" fontId="3" fillId="9" borderId="0" xfId="0" applyNumberFormat="1" applyFont="1" applyFill="1"/>
    <xf numFmtId="164" fontId="3" fillId="9" borderId="9" xfId="0" applyNumberFormat="1" applyFont="1" applyFill="1" applyBorder="1"/>
    <xf numFmtId="164" fontId="3" fillId="9" borderId="0" xfId="0" applyNumberFormat="1" applyFont="1" applyFill="1"/>
    <xf numFmtId="164" fontId="2" fillId="9" borderId="11" xfId="0" applyNumberFormat="1" applyFont="1" applyFill="1" applyBorder="1"/>
    <xf numFmtId="0" fontId="3" fillId="11" borderId="0" xfId="0" applyFont="1" applyFill="1"/>
    <xf numFmtId="0" fontId="3" fillId="12" borderId="0" xfId="0" applyFont="1" applyFill="1"/>
    <xf numFmtId="2" fontId="3" fillId="4" borderId="14" xfId="0" applyNumberFormat="1" applyFont="1" applyFill="1" applyBorder="1"/>
    <xf numFmtId="2" fontId="3" fillId="4" borderId="13" xfId="0" applyNumberFormat="1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11" borderId="0" xfId="0" applyFont="1" applyFill="1" applyAlignment="1">
      <alignment horizontal="center"/>
    </xf>
    <xf numFmtId="2" fontId="3" fillId="11" borderId="0" xfId="0" applyNumberFormat="1" applyFont="1" applyFill="1"/>
    <xf numFmtId="0" fontId="3" fillId="0" borderId="0" xfId="0" applyFont="1" applyAlignment="1">
      <alignment horizontal="left"/>
    </xf>
    <xf numFmtId="164" fontId="2" fillId="2" borderId="0" xfId="0" applyNumberFormat="1" applyFont="1" applyFill="1"/>
    <xf numFmtId="2" fontId="3" fillId="4" borderId="0" xfId="0" applyNumberFormat="1" applyFont="1" applyFill="1"/>
    <xf numFmtId="0" fontId="3" fillId="0" borderId="0" xfId="0" applyFont="1" applyAlignment="1">
      <alignment horizontal="right"/>
    </xf>
    <xf numFmtId="0" fontId="2" fillId="0" borderId="0" xfId="0" applyFont="1"/>
    <xf numFmtId="164" fontId="8" fillId="0" borderId="0" xfId="0" applyNumberFormat="1" applyFont="1"/>
    <xf numFmtId="0" fontId="2" fillId="4" borderId="1" xfId="0" applyFont="1" applyFill="1" applyBorder="1" applyAlignment="1">
      <alignment horizontal="center"/>
    </xf>
    <xf numFmtId="0" fontId="4" fillId="0" borderId="2" xfId="0" applyFont="1" applyBorder="1"/>
    <xf numFmtId="0" fontId="3" fillId="13" borderId="0" xfId="0" applyFont="1" applyFill="1" applyAlignment="1">
      <alignment horizontal="left"/>
    </xf>
    <xf numFmtId="0" fontId="0" fillId="13" borderId="0" xfId="0" applyFill="1"/>
    <xf numFmtId="0" fontId="3" fillId="3" borderId="0" xfId="0" applyFont="1" applyFill="1" applyAlignment="1">
      <alignment horizontal="left"/>
    </xf>
    <xf numFmtId="0" fontId="0" fillId="3" borderId="0" xfId="0" applyFill="1"/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99F5-A0E5-3A40-9EFF-33F144E51910}">
  <dimension ref="A1:X1006"/>
  <sheetViews>
    <sheetView tabSelected="1" topLeftCell="A346" zoomScale="101" workbookViewId="0">
      <selection activeCell="P369" sqref="P369"/>
    </sheetView>
  </sheetViews>
  <sheetFormatPr baseColWidth="10" defaultColWidth="14.5" defaultRowHeight="15" x14ac:dyDescent="0.2"/>
  <cols>
    <col min="1" max="3" width="8.83203125" customWidth="1"/>
    <col min="4" max="4" width="14.33203125" customWidth="1"/>
    <col min="5" max="6" width="8.83203125" customWidth="1"/>
    <col min="7" max="8" width="11.1640625" customWidth="1"/>
    <col min="9" max="9" width="21.33203125" customWidth="1"/>
    <col min="10" max="10" width="17" customWidth="1"/>
    <col min="11" max="11" width="14.1640625" customWidth="1"/>
    <col min="12" max="13" width="9.1640625" hidden="1" customWidth="1"/>
    <col min="14" max="15" width="8.83203125" hidden="1" customWidth="1"/>
    <col min="16" max="16" width="37.83203125" customWidth="1"/>
    <col min="17" max="17" width="11.33203125" customWidth="1"/>
    <col min="18" max="18" width="8.83203125" customWidth="1"/>
    <col min="19" max="19" width="16.1640625" customWidth="1"/>
    <col min="20" max="24" width="8.83203125" customWidth="1"/>
  </cols>
  <sheetData>
    <row r="1" spans="1:24" ht="16" thickBot="1" x14ac:dyDescent="0.25">
      <c r="A1" s="3"/>
      <c r="B1" s="87" t="s">
        <v>1</v>
      </c>
      <c r="C1" s="88"/>
      <c r="D1" s="88"/>
      <c r="E1" s="88"/>
      <c r="F1" s="4"/>
      <c r="G1" s="5"/>
      <c r="H1" s="6"/>
      <c r="I1" s="7"/>
      <c r="J1" s="8"/>
      <c r="K1" s="9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</row>
    <row r="2" spans="1:24" ht="31" thickBot="1" x14ac:dyDescent="0.25">
      <c r="A2" s="10"/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1"/>
      <c r="M2" s="1"/>
      <c r="N2" s="1"/>
      <c r="O2" s="1"/>
      <c r="P2" s="18" t="s">
        <v>12</v>
      </c>
      <c r="Q2" s="19">
        <f>998.6/35</f>
        <v>28.531428571428574</v>
      </c>
      <c r="R2" s="20" t="s">
        <v>13</v>
      </c>
      <c r="S2" s="21" t="s">
        <v>14</v>
      </c>
      <c r="T2" s="20" t="s">
        <v>13</v>
      </c>
      <c r="U2" s="1"/>
      <c r="V2" s="1"/>
      <c r="W2" s="1"/>
      <c r="X2" s="1"/>
    </row>
    <row r="3" spans="1:24" ht="17" thickTop="1" thickBot="1" x14ac:dyDescent="0.25">
      <c r="A3" s="1"/>
      <c r="B3" s="1"/>
      <c r="C3" s="2"/>
      <c r="D3" s="2"/>
      <c r="E3" s="1"/>
      <c r="F3" s="1"/>
      <c r="G3" s="22"/>
      <c r="H3" s="22"/>
      <c r="I3" s="23"/>
      <c r="J3" s="23"/>
      <c r="K3" s="23"/>
      <c r="L3" s="23"/>
      <c r="M3" s="1"/>
      <c r="N3" s="1"/>
      <c r="O3" s="1"/>
      <c r="P3" s="18" t="s">
        <v>15</v>
      </c>
      <c r="Q3" s="19">
        <f>1056/35</f>
        <v>30.171428571428571</v>
      </c>
      <c r="R3" s="24"/>
      <c r="S3" s="25"/>
      <c r="T3" s="24"/>
      <c r="U3" s="1"/>
      <c r="V3" s="1"/>
      <c r="W3" s="1"/>
      <c r="X3" s="1"/>
    </row>
    <row r="4" spans="1:24" ht="16" thickBot="1" x14ac:dyDescent="0.25">
      <c r="A4" s="1"/>
      <c r="B4" s="1"/>
      <c r="C4" s="2"/>
      <c r="D4" s="2"/>
      <c r="E4" s="1"/>
      <c r="F4" s="1"/>
      <c r="G4" s="22"/>
      <c r="H4" s="22"/>
      <c r="I4" s="23"/>
      <c r="J4" s="23"/>
      <c r="K4" s="23"/>
      <c r="L4" s="23"/>
      <c r="M4" s="1"/>
      <c r="N4" s="1"/>
      <c r="O4" s="1"/>
      <c r="P4" s="18" t="s">
        <v>16</v>
      </c>
      <c r="Q4" s="26">
        <v>1.1499999999999999</v>
      </c>
      <c r="R4" s="27" t="s">
        <v>17</v>
      </c>
      <c r="S4" s="26">
        <v>2.15</v>
      </c>
      <c r="T4" s="27" t="s">
        <v>18</v>
      </c>
      <c r="U4" s="1"/>
      <c r="V4" s="1"/>
      <c r="W4" s="1"/>
      <c r="X4" s="1"/>
    </row>
    <row r="5" spans="1:24" ht="16" thickBot="1" x14ac:dyDescent="0.25">
      <c r="A5" s="1"/>
      <c r="B5" s="1" t="s">
        <v>19</v>
      </c>
      <c r="C5" s="2"/>
      <c r="D5" s="2"/>
      <c r="E5" s="1"/>
      <c r="F5" s="1"/>
      <c r="G5" s="22"/>
      <c r="H5" s="22"/>
      <c r="I5" s="23"/>
      <c r="J5" s="23"/>
      <c r="K5" s="23"/>
      <c r="L5" s="23"/>
      <c r="M5" s="1"/>
      <c r="N5" s="1"/>
      <c r="O5" s="1"/>
      <c r="P5" s="18" t="s">
        <v>20</v>
      </c>
      <c r="Q5" s="28">
        <v>1.7250000000000001</v>
      </c>
      <c r="R5" s="27" t="s">
        <v>21</v>
      </c>
      <c r="S5" s="26">
        <v>2.2999999999999998</v>
      </c>
      <c r="T5" s="27" t="s">
        <v>22</v>
      </c>
      <c r="U5" s="1"/>
      <c r="V5" s="1"/>
      <c r="W5" s="1"/>
      <c r="X5" s="1"/>
    </row>
    <row r="6" spans="1:24" ht="16" thickBot="1" x14ac:dyDescent="0.25">
      <c r="A6" s="1"/>
      <c r="B6" s="1"/>
      <c r="C6" s="2"/>
      <c r="D6" s="2"/>
      <c r="E6" s="1"/>
      <c r="F6" s="1"/>
      <c r="G6" s="22"/>
      <c r="H6" s="22"/>
      <c r="I6" s="23"/>
      <c r="J6" s="23"/>
      <c r="K6" s="23"/>
      <c r="L6" s="23"/>
      <c r="M6" s="1"/>
      <c r="N6" s="1"/>
      <c r="O6" s="1"/>
      <c r="P6" s="29" t="s">
        <v>23</v>
      </c>
      <c r="Q6" s="26">
        <v>2.2999999999999998</v>
      </c>
      <c r="R6" s="27" t="s">
        <v>21</v>
      </c>
      <c r="S6" s="26">
        <v>2.2999999999999998</v>
      </c>
      <c r="T6" s="27" t="s">
        <v>22</v>
      </c>
      <c r="U6" s="1"/>
      <c r="V6" s="1"/>
      <c r="W6" s="1"/>
      <c r="X6" s="1"/>
    </row>
    <row r="7" spans="1:24" ht="16" thickBot="1" x14ac:dyDescent="0.25">
      <c r="A7" s="1"/>
      <c r="B7" s="1"/>
      <c r="C7" s="2"/>
      <c r="D7" s="2"/>
      <c r="E7" s="1"/>
      <c r="F7" s="1"/>
      <c r="G7" s="22"/>
      <c r="H7" s="22"/>
      <c r="I7" s="23"/>
      <c r="J7" s="23"/>
      <c r="K7" s="23"/>
      <c r="L7" s="23"/>
      <c r="M7" s="1"/>
      <c r="N7" s="1"/>
      <c r="O7" s="1"/>
      <c r="P7" s="18" t="s">
        <v>24</v>
      </c>
      <c r="Q7" s="26">
        <v>2.2999999999999998</v>
      </c>
      <c r="R7" s="27" t="s">
        <v>21</v>
      </c>
      <c r="S7" s="26">
        <v>2.2999999999999998</v>
      </c>
      <c r="T7" s="27" t="s">
        <v>22</v>
      </c>
      <c r="U7" s="1"/>
      <c r="V7" s="1"/>
      <c r="W7" s="1"/>
      <c r="X7" s="1"/>
    </row>
    <row r="8" spans="1:24" ht="16" thickBot="1" x14ac:dyDescent="0.25">
      <c r="A8" s="1"/>
      <c r="B8" s="1"/>
      <c r="C8" s="2"/>
      <c r="D8" s="2"/>
      <c r="E8" s="1"/>
      <c r="F8" s="1"/>
      <c r="G8" s="22"/>
      <c r="H8" s="22"/>
      <c r="I8" s="23"/>
      <c r="J8" s="23"/>
      <c r="K8" s="23"/>
      <c r="L8" s="23"/>
      <c r="M8" s="1"/>
      <c r="N8" s="1"/>
      <c r="O8" s="1"/>
      <c r="P8" s="18" t="s">
        <v>25</v>
      </c>
      <c r="Q8" s="26">
        <v>3.3</v>
      </c>
      <c r="R8" s="27" t="s">
        <v>26</v>
      </c>
      <c r="S8" s="26">
        <v>3.3</v>
      </c>
      <c r="T8" s="27" t="s">
        <v>27</v>
      </c>
      <c r="U8" s="1"/>
      <c r="V8" s="1"/>
      <c r="W8" s="1"/>
      <c r="X8" s="1"/>
    </row>
    <row r="9" spans="1:24" x14ac:dyDescent="0.2">
      <c r="A9" s="1">
        <v>1</v>
      </c>
      <c r="B9" s="30" t="s">
        <v>28</v>
      </c>
      <c r="C9" s="31">
        <v>1</v>
      </c>
      <c r="D9" s="31" t="s">
        <v>29</v>
      </c>
      <c r="E9" s="30" t="s">
        <v>30</v>
      </c>
      <c r="F9" s="30"/>
      <c r="G9" s="32">
        <v>7</v>
      </c>
      <c r="H9" s="32">
        <v>5.5</v>
      </c>
      <c r="I9" s="33">
        <f t="shared" ref="I9:I10" si="0">G9*$Q$2*$Q$4</f>
        <v>229.67800000000003</v>
      </c>
      <c r="J9" s="33">
        <f t="shared" ref="J9:J10" si="1">H9*$Q$2*$S$4</f>
        <v>337.38414285714288</v>
      </c>
      <c r="K9" s="34"/>
      <c r="L9" s="35"/>
      <c r="M9" s="36"/>
      <c r="N9" s="36"/>
      <c r="O9" s="36"/>
      <c r="T9" s="1"/>
      <c r="U9" s="1"/>
      <c r="V9" s="1"/>
      <c r="W9" s="1"/>
      <c r="X9" s="1"/>
    </row>
    <row r="10" spans="1:24" x14ac:dyDescent="0.2">
      <c r="A10" s="1">
        <v>2</v>
      </c>
      <c r="B10" s="37" t="s">
        <v>28</v>
      </c>
      <c r="C10" s="31">
        <v>2</v>
      </c>
      <c r="D10" s="31" t="s">
        <v>31</v>
      </c>
      <c r="E10" s="37" t="s">
        <v>30</v>
      </c>
      <c r="F10" s="30"/>
      <c r="G10" s="38">
        <v>7</v>
      </c>
      <c r="H10" s="32">
        <v>5.5</v>
      </c>
      <c r="I10" s="33">
        <f t="shared" si="0"/>
        <v>229.67800000000003</v>
      </c>
      <c r="J10" s="33">
        <f t="shared" si="1"/>
        <v>337.38414285714288</v>
      </c>
      <c r="K10" s="39"/>
      <c r="L10" s="36"/>
      <c r="M10" s="36"/>
      <c r="N10" s="36"/>
      <c r="O10" s="36"/>
      <c r="T10" s="23"/>
      <c r="U10" s="1"/>
      <c r="V10" s="1"/>
      <c r="W10" s="1"/>
      <c r="X10" s="1"/>
    </row>
    <row r="11" spans="1:24" x14ac:dyDescent="0.2">
      <c r="A11" s="1">
        <v>3</v>
      </c>
      <c r="B11" s="37" t="s">
        <v>28</v>
      </c>
      <c r="C11" s="31">
        <v>3</v>
      </c>
      <c r="D11" s="31" t="s">
        <v>32</v>
      </c>
      <c r="E11" s="37"/>
      <c r="F11" s="30"/>
      <c r="G11" s="38"/>
      <c r="H11" s="32"/>
      <c r="I11" s="33"/>
      <c r="J11" s="33"/>
      <c r="K11" s="39"/>
      <c r="L11" s="1"/>
      <c r="M11" s="1"/>
      <c r="N11" s="1"/>
      <c r="O11" s="1"/>
      <c r="P11" s="40"/>
      <c r="Q11" s="1"/>
      <c r="R11" s="1"/>
      <c r="S11" s="1"/>
      <c r="T11" s="1"/>
      <c r="U11" s="1"/>
      <c r="V11" s="1"/>
      <c r="W11" s="1"/>
      <c r="X11" s="1"/>
    </row>
    <row r="12" spans="1:24" ht="22" x14ac:dyDescent="0.25">
      <c r="A12" s="1">
        <v>4</v>
      </c>
      <c r="B12" s="37" t="s">
        <v>28</v>
      </c>
      <c r="C12" s="31">
        <v>4</v>
      </c>
      <c r="D12" s="31" t="s">
        <v>33</v>
      </c>
      <c r="E12" s="37"/>
      <c r="F12" s="30"/>
      <c r="G12" s="38"/>
      <c r="H12" s="32"/>
      <c r="I12" s="33"/>
      <c r="J12" s="33"/>
      <c r="K12" s="39"/>
      <c r="L12" s="1"/>
      <c r="M12" s="1"/>
      <c r="N12" s="1"/>
      <c r="O12" s="1"/>
      <c r="P12" s="41">
        <v>2023</v>
      </c>
      <c r="Q12" s="23"/>
      <c r="R12" s="23"/>
      <c r="S12" s="1"/>
      <c r="T12" s="1"/>
      <c r="U12" s="1"/>
      <c r="V12" s="1"/>
      <c r="W12" s="1"/>
      <c r="X12" s="1"/>
    </row>
    <row r="13" spans="1:24" x14ac:dyDescent="0.2">
      <c r="A13" s="1">
        <v>5</v>
      </c>
      <c r="B13" s="37" t="s">
        <v>28</v>
      </c>
      <c r="C13" s="31">
        <v>5</v>
      </c>
      <c r="D13" s="31" t="s">
        <v>34</v>
      </c>
      <c r="E13" s="37"/>
      <c r="F13" s="30"/>
      <c r="G13" s="38"/>
      <c r="H13" s="32"/>
      <c r="I13" s="33"/>
      <c r="J13" s="33"/>
      <c r="K13" s="39"/>
      <c r="L13" s="1"/>
      <c r="M13" s="1"/>
      <c r="N13" s="1"/>
      <c r="O13" s="1"/>
      <c r="P13" s="42" t="s">
        <v>35</v>
      </c>
      <c r="Q13" s="23"/>
      <c r="R13" s="23"/>
      <c r="S13" s="23"/>
      <c r="T13" s="1"/>
      <c r="U13" s="1"/>
      <c r="V13" s="1"/>
      <c r="W13" s="1"/>
      <c r="X13" s="1"/>
    </row>
    <row r="14" spans="1:24" x14ac:dyDescent="0.2">
      <c r="A14" s="1">
        <v>6</v>
      </c>
      <c r="B14" s="37" t="s">
        <v>28</v>
      </c>
      <c r="C14" s="31">
        <v>6</v>
      </c>
      <c r="D14" s="31" t="s">
        <v>36</v>
      </c>
      <c r="E14" s="37" t="s">
        <v>0</v>
      </c>
      <c r="F14" s="30"/>
      <c r="G14" s="38">
        <v>7</v>
      </c>
      <c r="H14" s="32">
        <v>5.5</v>
      </c>
      <c r="I14" s="33">
        <f t="shared" ref="I14:I15" si="2">G14*$Q$2*$Q$4</f>
        <v>229.67800000000003</v>
      </c>
      <c r="J14" s="33">
        <f t="shared" ref="J14:J15" si="3">H14*$Q$2*$S$4</f>
        <v>337.38414285714288</v>
      </c>
      <c r="K14" s="39"/>
      <c r="L14" s="1"/>
      <c r="M14" s="1"/>
      <c r="N14" s="1"/>
      <c r="O14" s="1"/>
      <c r="P14" s="23"/>
      <c r="Q14" s="23"/>
      <c r="R14" s="23"/>
      <c r="S14" s="23"/>
      <c r="T14" s="1"/>
      <c r="U14" s="1"/>
      <c r="V14" s="1"/>
      <c r="W14" s="1"/>
      <c r="X14" s="1"/>
    </row>
    <row r="15" spans="1:24" x14ac:dyDescent="0.2">
      <c r="A15" s="1">
        <v>7</v>
      </c>
      <c r="B15" s="37" t="s">
        <v>28</v>
      </c>
      <c r="C15" s="31">
        <v>7</v>
      </c>
      <c r="D15" s="31" t="s">
        <v>37</v>
      </c>
      <c r="E15" s="37" t="s">
        <v>0</v>
      </c>
      <c r="F15" s="30"/>
      <c r="G15" s="38">
        <v>7</v>
      </c>
      <c r="H15" s="32">
        <v>5.5</v>
      </c>
      <c r="I15" s="33">
        <f t="shared" si="2"/>
        <v>229.67800000000003</v>
      </c>
      <c r="J15" s="33">
        <f t="shared" si="3"/>
        <v>337.38414285714288</v>
      </c>
      <c r="K15" s="39"/>
      <c r="L15" s="1"/>
      <c r="M15" s="1"/>
      <c r="N15" s="1"/>
      <c r="O15" s="1"/>
      <c r="P15" s="23"/>
      <c r="Q15" s="23"/>
      <c r="R15" s="23"/>
      <c r="S15" s="23"/>
      <c r="T15" s="1"/>
      <c r="U15" s="1"/>
      <c r="V15" s="1"/>
      <c r="W15" s="1"/>
      <c r="X15" s="1"/>
    </row>
    <row r="16" spans="1:24" x14ac:dyDescent="0.2">
      <c r="A16" s="1">
        <v>8</v>
      </c>
      <c r="B16" s="37" t="s">
        <v>28</v>
      </c>
      <c r="C16" s="31">
        <v>8</v>
      </c>
      <c r="D16" s="31" t="s">
        <v>29</v>
      </c>
      <c r="E16" s="37"/>
      <c r="F16" s="30"/>
      <c r="G16" s="38"/>
      <c r="H16" s="32"/>
      <c r="I16" s="33"/>
      <c r="J16" s="33"/>
      <c r="K16" s="39"/>
      <c r="L16" s="1"/>
      <c r="M16" s="1"/>
      <c r="N16" s="1"/>
      <c r="O16" s="1"/>
      <c r="P16" s="1"/>
      <c r="Q16" s="1"/>
      <c r="R16" s="1"/>
      <c r="S16" s="23"/>
      <c r="T16" s="1"/>
      <c r="U16" s="1"/>
      <c r="V16" s="1"/>
      <c r="W16" s="1"/>
      <c r="X16" s="1"/>
    </row>
    <row r="17" spans="1:24" x14ac:dyDescent="0.2">
      <c r="A17" s="1">
        <v>9</v>
      </c>
      <c r="B17" s="37" t="s">
        <v>28</v>
      </c>
      <c r="C17" s="31">
        <v>9</v>
      </c>
      <c r="D17" s="31" t="s">
        <v>31</v>
      </c>
      <c r="E17" s="37"/>
      <c r="F17" s="30"/>
      <c r="G17" s="38"/>
      <c r="H17" s="32"/>
      <c r="I17" s="33"/>
      <c r="J17" s="33"/>
      <c r="K17" s="39"/>
      <c r="L17" s="1"/>
      <c r="M17" s="1"/>
      <c r="N17" s="1"/>
      <c r="O17" s="1"/>
      <c r="P17" s="1"/>
      <c r="Q17" s="1"/>
      <c r="R17" s="1"/>
      <c r="S17" s="23"/>
      <c r="T17" s="1"/>
      <c r="U17" s="1"/>
      <c r="V17" s="1"/>
      <c r="W17" s="1"/>
      <c r="X17" s="1"/>
    </row>
    <row r="18" spans="1:24" x14ac:dyDescent="0.2">
      <c r="A18" s="1">
        <v>10</v>
      </c>
      <c r="B18" s="37" t="s">
        <v>28</v>
      </c>
      <c r="C18" s="31">
        <v>10</v>
      </c>
      <c r="D18" s="31" t="s">
        <v>32</v>
      </c>
      <c r="E18" s="37" t="s">
        <v>30</v>
      </c>
      <c r="F18" s="30"/>
      <c r="G18" s="38">
        <v>7</v>
      </c>
      <c r="H18" s="32">
        <v>5.5</v>
      </c>
      <c r="I18" s="33">
        <f>G18*$Q$2*$Q$4</f>
        <v>229.67800000000003</v>
      </c>
      <c r="J18" s="33">
        <f>H18*$Q$2*$S$4</f>
        <v>337.38414285714288</v>
      </c>
      <c r="K18" s="3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>
        <v>11</v>
      </c>
      <c r="B19" s="37" t="s">
        <v>28</v>
      </c>
      <c r="C19" s="31">
        <v>11</v>
      </c>
      <c r="D19" s="31" t="s">
        <v>33</v>
      </c>
      <c r="E19" s="43" t="s">
        <v>30</v>
      </c>
      <c r="F19" s="44"/>
      <c r="G19" s="38">
        <v>7</v>
      </c>
      <c r="H19" s="32">
        <v>5.5</v>
      </c>
      <c r="I19" s="33">
        <f>($Q$2*$Q$5*4)+($Q$2*$Q$6*(G19-4))</f>
        <v>393.73371428571431</v>
      </c>
      <c r="J19" s="33">
        <f>H19*$Q$2*$S$6</f>
        <v>360.92257142857147</v>
      </c>
      <c r="K19" s="3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>
        <v>12</v>
      </c>
      <c r="B20" s="37" t="s">
        <v>28</v>
      </c>
      <c r="C20" s="31">
        <v>12</v>
      </c>
      <c r="D20" s="31" t="s">
        <v>34</v>
      </c>
      <c r="E20" s="43" t="s">
        <v>30</v>
      </c>
      <c r="F20" s="44"/>
      <c r="G20" s="38">
        <v>7</v>
      </c>
      <c r="H20" s="32">
        <v>5.5</v>
      </c>
      <c r="I20" s="33">
        <f>G20*$Q$2*$Q$7</f>
        <v>459.35600000000005</v>
      </c>
      <c r="J20" s="33">
        <f>H20*$Q$2*$S$7</f>
        <v>360.92257142857147</v>
      </c>
      <c r="K20" s="3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>
        <v>13</v>
      </c>
      <c r="B21" s="37" t="s">
        <v>28</v>
      </c>
      <c r="C21" s="31">
        <v>13</v>
      </c>
      <c r="D21" s="31" t="s">
        <v>36</v>
      </c>
      <c r="E21" s="37"/>
      <c r="F21" s="30"/>
      <c r="G21" s="38"/>
      <c r="H21" s="32"/>
      <c r="I21" s="33"/>
      <c r="J21" s="33"/>
      <c r="K21" s="3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>
        <v>14</v>
      </c>
      <c r="B22" s="37" t="s">
        <v>28</v>
      </c>
      <c r="C22" s="31">
        <v>14</v>
      </c>
      <c r="D22" s="31" t="s">
        <v>37</v>
      </c>
      <c r="E22" s="37"/>
      <c r="F22" s="30"/>
      <c r="G22" s="38"/>
      <c r="H22" s="32"/>
      <c r="I22" s="33"/>
      <c r="J22" s="33"/>
      <c r="K22" s="3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>
        <v>15</v>
      </c>
      <c r="B23" s="37" t="s">
        <v>28</v>
      </c>
      <c r="C23" s="31">
        <v>15</v>
      </c>
      <c r="D23" s="31" t="s">
        <v>29</v>
      </c>
      <c r="E23" s="37" t="s">
        <v>0</v>
      </c>
      <c r="F23" s="30"/>
      <c r="G23" s="38">
        <v>7</v>
      </c>
      <c r="H23" s="32">
        <v>5.5</v>
      </c>
      <c r="I23" s="33">
        <f t="shared" ref="I23:I24" si="4">G23*$Q$2*$Q$4</f>
        <v>229.67800000000003</v>
      </c>
      <c r="J23" s="33">
        <f t="shared" ref="J23:J24" si="5">H23*$Q$2*$S$4</f>
        <v>337.38414285714288</v>
      </c>
      <c r="K23" s="3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>
        <v>16</v>
      </c>
      <c r="B24" s="37" t="s">
        <v>28</v>
      </c>
      <c r="C24" s="31">
        <v>16</v>
      </c>
      <c r="D24" s="31" t="s">
        <v>31</v>
      </c>
      <c r="E24" s="37" t="s">
        <v>0</v>
      </c>
      <c r="F24" s="30"/>
      <c r="G24" s="38">
        <v>7</v>
      </c>
      <c r="H24" s="32">
        <v>5.5</v>
      </c>
      <c r="I24" s="33">
        <f t="shared" si="4"/>
        <v>229.67800000000003</v>
      </c>
      <c r="J24" s="33">
        <f t="shared" si="5"/>
        <v>337.38414285714288</v>
      </c>
      <c r="K24" s="3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>
        <v>17</v>
      </c>
      <c r="B25" s="37" t="s">
        <v>28</v>
      </c>
      <c r="C25" s="31">
        <v>17</v>
      </c>
      <c r="D25" s="31" t="s">
        <v>32</v>
      </c>
      <c r="E25" s="37"/>
      <c r="F25" s="30"/>
      <c r="G25" s="38"/>
      <c r="H25" s="32"/>
      <c r="I25" s="33"/>
      <c r="J25" s="33"/>
      <c r="K25" s="3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>
        <v>18</v>
      </c>
      <c r="B26" s="37" t="s">
        <v>28</v>
      </c>
      <c r="C26" s="31">
        <v>18</v>
      </c>
      <c r="D26" s="31" t="s">
        <v>33</v>
      </c>
      <c r="E26" s="37"/>
      <c r="F26" s="30"/>
      <c r="G26" s="38"/>
      <c r="H26" s="32"/>
      <c r="I26" s="33"/>
      <c r="J26" s="33"/>
      <c r="K26" s="3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>
        <v>19</v>
      </c>
      <c r="B27" s="37" t="s">
        <v>28</v>
      </c>
      <c r="C27" s="31">
        <v>19</v>
      </c>
      <c r="D27" s="31" t="s">
        <v>34</v>
      </c>
      <c r="E27" s="37"/>
      <c r="F27" s="30"/>
      <c r="G27" s="38"/>
      <c r="H27" s="32"/>
      <c r="I27" s="33"/>
      <c r="J27" s="33"/>
      <c r="K27" s="3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>
        <v>20</v>
      </c>
      <c r="B28" s="37" t="s">
        <v>28</v>
      </c>
      <c r="C28" s="31">
        <v>20</v>
      </c>
      <c r="D28" s="31" t="s">
        <v>36</v>
      </c>
      <c r="E28" s="37" t="s">
        <v>30</v>
      </c>
      <c r="F28" s="30"/>
      <c r="G28" s="38">
        <v>7</v>
      </c>
      <c r="H28" s="32">
        <v>5.5</v>
      </c>
      <c r="I28" s="33">
        <f t="shared" ref="I28:I29" si="6">G28*$Q$2*$Q$4</f>
        <v>229.67800000000003</v>
      </c>
      <c r="J28" s="33">
        <f t="shared" ref="J28:J29" si="7">H28*$Q$2*$S$4</f>
        <v>337.38414285714288</v>
      </c>
      <c r="K28" s="3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>
        <v>21</v>
      </c>
      <c r="B29" s="37" t="s">
        <v>28</v>
      </c>
      <c r="C29" s="31">
        <v>21</v>
      </c>
      <c r="D29" s="31" t="s">
        <v>37</v>
      </c>
      <c r="E29" s="37" t="s">
        <v>30</v>
      </c>
      <c r="F29" s="30"/>
      <c r="G29" s="38">
        <v>7</v>
      </c>
      <c r="H29" s="32">
        <v>5.5</v>
      </c>
      <c r="I29" s="33">
        <f t="shared" si="6"/>
        <v>229.67800000000003</v>
      </c>
      <c r="J29" s="33">
        <f t="shared" si="7"/>
        <v>337.38414285714288</v>
      </c>
      <c r="K29" s="3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>
        <v>22</v>
      </c>
      <c r="B30" s="37" t="s">
        <v>28</v>
      </c>
      <c r="C30" s="31">
        <v>22</v>
      </c>
      <c r="D30" s="31" t="s">
        <v>29</v>
      </c>
      <c r="E30" s="37"/>
      <c r="F30" s="30"/>
      <c r="G30" s="38"/>
      <c r="H30" s="32"/>
      <c r="I30" s="33"/>
      <c r="J30" s="33"/>
      <c r="K30" s="3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>
        <v>23</v>
      </c>
      <c r="B31" s="37" t="s">
        <v>28</v>
      </c>
      <c r="C31" s="31">
        <v>23</v>
      </c>
      <c r="D31" s="31" t="s">
        <v>31</v>
      </c>
      <c r="E31" s="37"/>
      <c r="F31" s="30"/>
      <c r="G31" s="38"/>
      <c r="H31" s="32"/>
      <c r="I31" s="33"/>
      <c r="J31" s="33"/>
      <c r="K31" s="3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>
        <v>24</v>
      </c>
      <c r="B32" s="37" t="s">
        <v>28</v>
      </c>
      <c r="C32" s="31">
        <v>24</v>
      </c>
      <c r="D32" s="31" t="s">
        <v>32</v>
      </c>
      <c r="E32" s="37" t="s">
        <v>0</v>
      </c>
      <c r="F32" s="30"/>
      <c r="G32" s="38">
        <v>7</v>
      </c>
      <c r="H32" s="32">
        <v>5.5</v>
      </c>
      <c r="I32" s="33">
        <f>G32*$Q$2*$Q$4</f>
        <v>229.67800000000003</v>
      </c>
      <c r="J32" s="33">
        <f>H32*$Q$2*$S$4</f>
        <v>337.38414285714288</v>
      </c>
      <c r="K32" s="3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>
        <v>25</v>
      </c>
      <c r="B33" s="37" t="s">
        <v>28</v>
      </c>
      <c r="C33" s="31">
        <v>25</v>
      </c>
      <c r="D33" s="31" t="s">
        <v>33</v>
      </c>
      <c r="E33" s="43" t="s">
        <v>0</v>
      </c>
      <c r="F33" s="44"/>
      <c r="G33" s="38">
        <v>7</v>
      </c>
      <c r="H33" s="32">
        <v>5.5</v>
      </c>
      <c r="I33" s="33">
        <f>($Q$2*$Q$5*4)+($Q$2*$Q$6*(G33-4))</f>
        <v>393.73371428571431</v>
      </c>
      <c r="J33" s="33">
        <f>H33*$Q$2*$S$6</f>
        <v>360.92257142857147</v>
      </c>
      <c r="K33" s="3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>
        <v>26</v>
      </c>
      <c r="B34" s="37" t="s">
        <v>28</v>
      </c>
      <c r="C34" s="31">
        <v>26</v>
      </c>
      <c r="D34" s="31" t="s">
        <v>34</v>
      </c>
      <c r="E34" s="43" t="s">
        <v>0</v>
      </c>
      <c r="F34" s="44"/>
      <c r="G34" s="38">
        <v>7</v>
      </c>
      <c r="H34" s="32">
        <v>5.5</v>
      </c>
      <c r="I34" s="33">
        <f>G34*$Q$2*$Q$7</f>
        <v>459.35600000000005</v>
      </c>
      <c r="J34" s="33">
        <f>H34*$Q$2*$S$7</f>
        <v>360.92257142857147</v>
      </c>
      <c r="K34" s="3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>
        <v>27</v>
      </c>
      <c r="B35" s="37" t="s">
        <v>28</v>
      </c>
      <c r="C35" s="31">
        <v>27</v>
      </c>
      <c r="D35" s="31" t="s">
        <v>36</v>
      </c>
      <c r="E35" s="37"/>
      <c r="F35" s="30"/>
      <c r="G35" s="45"/>
      <c r="H35" s="46"/>
      <c r="I35" s="47"/>
      <c r="J35" s="33"/>
      <c r="K35" s="3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>
        <v>28</v>
      </c>
      <c r="B36" s="37" t="s">
        <v>28</v>
      </c>
      <c r="C36" s="31">
        <v>28</v>
      </c>
      <c r="D36" s="31" t="s">
        <v>37</v>
      </c>
      <c r="E36" s="37"/>
      <c r="F36" s="30"/>
      <c r="G36" s="45"/>
      <c r="H36" s="46"/>
      <c r="I36" s="47"/>
      <c r="J36" s="33"/>
      <c r="K36" s="3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thickBot="1" x14ac:dyDescent="0.25">
      <c r="A37" s="1">
        <v>29</v>
      </c>
      <c r="B37" s="48" t="s">
        <v>28</v>
      </c>
      <c r="C37" s="49">
        <v>29</v>
      </c>
      <c r="D37" s="49" t="s">
        <v>29</v>
      </c>
      <c r="E37" s="48" t="s">
        <v>30</v>
      </c>
      <c r="F37" s="50"/>
      <c r="G37" s="51">
        <v>7</v>
      </c>
      <c r="H37" s="32">
        <v>5.5</v>
      </c>
      <c r="I37" s="52">
        <f t="shared" ref="I37:I38" si="8">G37*$Q$2*$Q$4</f>
        <v>229.67800000000003</v>
      </c>
      <c r="J37" s="53">
        <f t="shared" ref="J37:J38" si="9">H37*$Q$2*$S$4</f>
        <v>337.38414285714288</v>
      </c>
      <c r="K37" s="5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>
        <v>30</v>
      </c>
      <c r="B38" s="37" t="s">
        <v>28</v>
      </c>
      <c r="C38" s="31">
        <v>30</v>
      </c>
      <c r="D38" s="31" t="s">
        <v>31</v>
      </c>
      <c r="E38" s="55" t="s">
        <v>30</v>
      </c>
      <c r="F38" s="56"/>
      <c r="G38" s="57">
        <v>7</v>
      </c>
      <c r="H38" s="32">
        <v>5.5</v>
      </c>
      <c r="I38" s="58">
        <f t="shared" si="8"/>
        <v>229.67800000000003</v>
      </c>
      <c r="J38" s="59">
        <f t="shared" si="9"/>
        <v>337.38414285714288</v>
      </c>
      <c r="K38" s="6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>
        <v>31</v>
      </c>
      <c r="B39" s="37" t="s">
        <v>28</v>
      </c>
      <c r="C39" s="31">
        <v>31</v>
      </c>
      <c r="D39" s="31" t="s">
        <v>32</v>
      </c>
      <c r="E39" s="37"/>
      <c r="F39" s="30"/>
      <c r="G39" s="38"/>
      <c r="H39" s="32"/>
      <c r="I39" s="47"/>
      <c r="J39" s="33"/>
      <c r="K39" s="3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>
        <v>32</v>
      </c>
      <c r="B40" s="37" t="s">
        <v>38</v>
      </c>
      <c r="C40" s="31">
        <v>1</v>
      </c>
      <c r="D40" s="31" t="s">
        <v>33</v>
      </c>
      <c r="E40" s="37"/>
      <c r="F40" s="30"/>
      <c r="G40" s="38"/>
      <c r="H40" s="32"/>
      <c r="I40" s="47"/>
      <c r="J40" s="33"/>
      <c r="K40" s="3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>
        <v>33</v>
      </c>
      <c r="B41" s="37" t="s">
        <v>38</v>
      </c>
      <c r="C41" s="31">
        <v>2</v>
      </c>
      <c r="D41" s="31" t="s">
        <v>34</v>
      </c>
      <c r="E41" s="37"/>
      <c r="F41" s="30"/>
      <c r="G41" s="38"/>
      <c r="H41" s="32"/>
      <c r="I41" s="47"/>
      <c r="J41" s="33"/>
      <c r="K41" s="3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>
        <v>34</v>
      </c>
      <c r="B42" s="37" t="s">
        <v>38</v>
      </c>
      <c r="C42" s="31">
        <v>3</v>
      </c>
      <c r="D42" s="31" t="s">
        <v>36</v>
      </c>
      <c r="E42" s="37" t="s">
        <v>0</v>
      </c>
      <c r="F42" s="30"/>
      <c r="G42" s="38">
        <v>7</v>
      </c>
      <c r="H42" s="32">
        <v>5.5</v>
      </c>
      <c r="I42" s="47">
        <f t="shared" ref="I42:I43" si="10">G42*$Q$2*$Q$4</f>
        <v>229.67800000000003</v>
      </c>
      <c r="J42" s="33">
        <f t="shared" ref="J42:J43" si="11">H42*$Q$2*$S$4</f>
        <v>337.38414285714288</v>
      </c>
      <c r="K42" s="3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>
        <v>35</v>
      </c>
      <c r="B43" s="37" t="s">
        <v>38</v>
      </c>
      <c r="C43" s="31">
        <v>4</v>
      </c>
      <c r="D43" s="31" t="s">
        <v>37</v>
      </c>
      <c r="E43" s="37" t="s">
        <v>0</v>
      </c>
      <c r="F43" s="30"/>
      <c r="G43" s="38">
        <v>7</v>
      </c>
      <c r="H43" s="32">
        <v>5.5</v>
      </c>
      <c r="I43" s="47">
        <f t="shared" si="10"/>
        <v>229.67800000000003</v>
      </c>
      <c r="J43" s="33">
        <f t="shared" si="11"/>
        <v>337.38414285714288</v>
      </c>
      <c r="K43" s="3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>
        <v>36</v>
      </c>
      <c r="B44" s="37" t="s">
        <v>38</v>
      </c>
      <c r="C44" s="31">
        <v>5</v>
      </c>
      <c r="D44" s="31" t="s">
        <v>29</v>
      </c>
      <c r="E44" s="37"/>
      <c r="F44" s="30"/>
      <c r="G44" s="38"/>
      <c r="H44" s="32"/>
      <c r="I44" s="47"/>
      <c r="J44" s="33"/>
      <c r="K44" s="3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>
        <v>37</v>
      </c>
      <c r="B45" s="37" t="s">
        <v>38</v>
      </c>
      <c r="C45" s="31">
        <v>6</v>
      </c>
      <c r="D45" s="31" t="s">
        <v>31</v>
      </c>
      <c r="E45" s="37"/>
      <c r="F45" s="30"/>
      <c r="G45" s="38"/>
      <c r="H45" s="32"/>
      <c r="I45" s="47"/>
      <c r="J45" s="33"/>
      <c r="K45" s="3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>
        <v>38</v>
      </c>
      <c r="B46" s="37" t="s">
        <v>38</v>
      </c>
      <c r="C46" s="31">
        <v>7</v>
      </c>
      <c r="D46" s="31" t="s">
        <v>32</v>
      </c>
      <c r="E46" s="37" t="s">
        <v>30</v>
      </c>
      <c r="F46" s="30"/>
      <c r="G46" s="38">
        <v>7</v>
      </c>
      <c r="H46" s="32">
        <v>5.5</v>
      </c>
      <c r="I46" s="47">
        <f>G46*$Q$2*$Q$4</f>
        <v>229.67800000000003</v>
      </c>
      <c r="J46" s="33">
        <f>H46*$Q$2*$S$4</f>
        <v>337.38414285714288</v>
      </c>
      <c r="K46" s="3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>
        <v>39</v>
      </c>
      <c r="B47" s="37" t="s">
        <v>38</v>
      </c>
      <c r="C47" s="31">
        <v>8</v>
      </c>
      <c r="D47" s="31" t="s">
        <v>33</v>
      </c>
      <c r="E47" s="43" t="s">
        <v>30</v>
      </c>
      <c r="F47" s="44"/>
      <c r="G47" s="38">
        <v>7</v>
      </c>
      <c r="H47" s="32">
        <v>5.5</v>
      </c>
      <c r="I47" s="47">
        <f>($Q$2*$Q$5*4)+($Q$2*$Q$6*(G47-4))</f>
        <v>393.73371428571431</v>
      </c>
      <c r="J47" s="33">
        <f>H47*$Q$2*$S$6</f>
        <v>360.92257142857147</v>
      </c>
      <c r="K47" s="3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>
        <v>40</v>
      </c>
      <c r="B48" s="37" t="s">
        <v>38</v>
      </c>
      <c r="C48" s="31">
        <v>9</v>
      </c>
      <c r="D48" s="31" t="s">
        <v>34</v>
      </c>
      <c r="E48" s="43" t="s">
        <v>30</v>
      </c>
      <c r="F48" s="44"/>
      <c r="G48" s="38">
        <v>7</v>
      </c>
      <c r="H48" s="32">
        <v>5.5</v>
      </c>
      <c r="I48" s="47">
        <f>G48*$Q$2*$Q$7</f>
        <v>459.35600000000005</v>
      </c>
      <c r="J48" s="33">
        <f>H48*$Q$2*$S$7</f>
        <v>360.92257142857147</v>
      </c>
      <c r="K48" s="3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>
        <v>41</v>
      </c>
      <c r="B49" s="37" t="s">
        <v>38</v>
      </c>
      <c r="C49" s="31">
        <v>10</v>
      </c>
      <c r="D49" s="31" t="s">
        <v>36</v>
      </c>
      <c r="E49" s="37"/>
      <c r="F49" s="30"/>
      <c r="G49" s="38"/>
      <c r="H49" s="32"/>
      <c r="I49" s="47"/>
      <c r="J49" s="33"/>
      <c r="K49" s="3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>
        <v>42</v>
      </c>
      <c r="B50" s="37" t="s">
        <v>38</v>
      </c>
      <c r="C50" s="31">
        <v>11</v>
      </c>
      <c r="D50" s="31" t="s">
        <v>37</v>
      </c>
      <c r="E50" s="37"/>
      <c r="F50" s="30"/>
      <c r="G50" s="38"/>
      <c r="H50" s="32"/>
      <c r="I50" s="47"/>
      <c r="J50" s="33"/>
      <c r="K50" s="3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>
        <v>43</v>
      </c>
      <c r="B51" s="37" t="s">
        <v>38</v>
      </c>
      <c r="C51" s="31">
        <v>12</v>
      </c>
      <c r="D51" s="31" t="s">
        <v>29</v>
      </c>
      <c r="E51" s="37" t="s">
        <v>0</v>
      </c>
      <c r="F51" s="30"/>
      <c r="G51" s="38">
        <v>7</v>
      </c>
      <c r="H51" s="32">
        <v>5.5</v>
      </c>
      <c r="I51" s="47">
        <f t="shared" ref="I51:I52" si="12">G51*$Q$2*$Q$4</f>
        <v>229.67800000000003</v>
      </c>
      <c r="J51" s="33">
        <f t="shared" ref="J51:J52" si="13">H51*$Q$2*$S$4</f>
        <v>337.38414285714288</v>
      </c>
      <c r="K51" s="3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>
        <v>44</v>
      </c>
      <c r="B52" s="37" t="s">
        <v>38</v>
      </c>
      <c r="C52" s="31">
        <v>13</v>
      </c>
      <c r="D52" s="31" t="s">
        <v>31</v>
      </c>
      <c r="E52" s="37" t="s">
        <v>0</v>
      </c>
      <c r="F52" s="30"/>
      <c r="G52" s="38">
        <v>7</v>
      </c>
      <c r="H52" s="32">
        <v>5.5</v>
      </c>
      <c r="I52" s="47">
        <f t="shared" si="12"/>
        <v>229.67800000000003</v>
      </c>
      <c r="J52" s="33">
        <f t="shared" si="13"/>
        <v>337.38414285714288</v>
      </c>
      <c r="K52" s="3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>
        <v>45</v>
      </c>
      <c r="B53" s="37" t="s">
        <v>38</v>
      </c>
      <c r="C53" s="31">
        <v>14</v>
      </c>
      <c r="D53" s="31" t="s">
        <v>32</v>
      </c>
      <c r="E53" s="37"/>
      <c r="F53" s="30"/>
      <c r="G53" s="38"/>
      <c r="H53" s="32"/>
      <c r="I53" s="47"/>
      <c r="J53" s="33"/>
      <c r="K53" s="3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>
        <v>46</v>
      </c>
      <c r="B54" s="37" t="s">
        <v>38</v>
      </c>
      <c r="C54" s="31">
        <v>15</v>
      </c>
      <c r="D54" s="31" t="s">
        <v>33</v>
      </c>
      <c r="E54" s="37"/>
      <c r="F54" s="30"/>
      <c r="G54" s="38"/>
      <c r="H54" s="32"/>
      <c r="I54" s="47"/>
      <c r="J54" s="33"/>
      <c r="K54" s="3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>
        <v>47</v>
      </c>
      <c r="B55" s="37" t="s">
        <v>38</v>
      </c>
      <c r="C55" s="31">
        <v>16</v>
      </c>
      <c r="D55" s="31" t="s">
        <v>34</v>
      </c>
      <c r="E55" s="37"/>
      <c r="F55" s="30"/>
      <c r="G55" s="38"/>
      <c r="H55" s="32"/>
      <c r="I55" s="47"/>
      <c r="J55" s="33"/>
      <c r="K55" s="3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>
        <v>48</v>
      </c>
      <c r="B56" s="37" t="s">
        <v>38</v>
      </c>
      <c r="C56" s="31">
        <v>17</v>
      </c>
      <c r="D56" s="31" t="s">
        <v>36</v>
      </c>
      <c r="E56" s="37" t="s">
        <v>30</v>
      </c>
      <c r="F56" s="30"/>
      <c r="G56" s="38">
        <v>7</v>
      </c>
      <c r="H56" s="32">
        <v>5.5</v>
      </c>
      <c r="I56" s="47">
        <f t="shared" ref="I56:I57" si="14">G56*$Q$2*$Q$4</f>
        <v>229.67800000000003</v>
      </c>
      <c r="J56" s="33">
        <f t="shared" ref="J56:J57" si="15">H56*$Q$2*$S$4</f>
        <v>337.38414285714288</v>
      </c>
      <c r="K56" s="3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>
        <v>49</v>
      </c>
      <c r="B57" s="37" t="s">
        <v>38</v>
      </c>
      <c r="C57" s="31">
        <v>18</v>
      </c>
      <c r="D57" s="31" t="s">
        <v>37</v>
      </c>
      <c r="E57" s="37" t="s">
        <v>30</v>
      </c>
      <c r="F57" s="30"/>
      <c r="G57" s="38">
        <v>7</v>
      </c>
      <c r="H57" s="32">
        <v>5.5</v>
      </c>
      <c r="I57" s="47">
        <f t="shared" si="14"/>
        <v>229.67800000000003</v>
      </c>
      <c r="J57" s="33">
        <f t="shared" si="15"/>
        <v>337.38414285714288</v>
      </c>
      <c r="K57" s="3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>
        <v>50</v>
      </c>
      <c r="B58" s="37" t="s">
        <v>38</v>
      </c>
      <c r="C58" s="31">
        <v>19</v>
      </c>
      <c r="D58" s="31" t="s">
        <v>29</v>
      </c>
      <c r="E58" s="37"/>
      <c r="F58" s="30"/>
      <c r="G58" s="38"/>
      <c r="H58" s="32"/>
      <c r="I58" s="47"/>
      <c r="J58" s="33"/>
      <c r="K58" s="3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>
        <v>51</v>
      </c>
      <c r="B59" s="37" t="s">
        <v>38</v>
      </c>
      <c r="C59" s="31">
        <v>20</v>
      </c>
      <c r="D59" s="31" t="s">
        <v>31</v>
      </c>
      <c r="E59" s="37"/>
      <c r="F59" s="30"/>
      <c r="G59" s="38"/>
      <c r="H59" s="32"/>
      <c r="I59" s="47"/>
      <c r="J59" s="33"/>
      <c r="K59" s="3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>
        <v>52</v>
      </c>
      <c r="B60" s="37" t="s">
        <v>38</v>
      </c>
      <c r="C60" s="31">
        <v>21</v>
      </c>
      <c r="D60" s="31" t="s">
        <v>32</v>
      </c>
      <c r="E60" s="37" t="s">
        <v>0</v>
      </c>
      <c r="F60" s="30"/>
      <c r="G60" s="38">
        <v>7</v>
      </c>
      <c r="H60" s="32">
        <v>5.5</v>
      </c>
      <c r="I60" s="47">
        <f>G60*$Q$2*$Q$4</f>
        <v>229.67800000000003</v>
      </c>
      <c r="J60" s="33">
        <f>H60*$Q$2*$S$4</f>
        <v>337.38414285714288</v>
      </c>
      <c r="K60" s="3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>
        <v>53</v>
      </c>
      <c r="B61" s="37" t="s">
        <v>38</v>
      </c>
      <c r="C61" s="31">
        <v>22</v>
      </c>
      <c r="D61" s="31" t="s">
        <v>33</v>
      </c>
      <c r="E61" s="43" t="s">
        <v>0</v>
      </c>
      <c r="F61" s="44"/>
      <c r="G61" s="38">
        <v>7</v>
      </c>
      <c r="H61" s="32">
        <v>5.5</v>
      </c>
      <c r="I61" s="33">
        <f>($Q$2*$Q$5*4)+($Q$2*$Q$6*(G61-4))</f>
        <v>393.73371428571431</v>
      </c>
      <c r="J61" s="33">
        <f>H61*$Q$2*$S$6</f>
        <v>360.92257142857147</v>
      </c>
      <c r="K61" s="3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>
        <v>54</v>
      </c>
      <c r="B62" s="37" t="s">
        <v>38</v>
      </c>
      <c r="C62" s="31">
        <v>23</v>
      </c>
      <c r="D62" s="31" t="s">
        <v>34</v>
      </c>
      <c r="E62" s="43" t="s">
        <v>0</v>
      </c>
      <c r="F62" s="44"/>
      <c r="G62" s="38">
        <v>7</v>
      </c>
      <c r="H62" s="32">
        <v>5.5</v>
      </c>
      <c r="I62" s="33">
        <f>G62*$Q$2*$Q$7</f>
        <v>459.35600000000005</v>
      </c>
      <c r="J62" s="33">
        <f>H62*$Q$2*$S$7</f>
        <v>360.92257142857147</v>
      </c>
      <c r="K62" s="3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>
        <v>55</v>
      </c>
      <c r="B63" s="37" t="s">
        <v>38</v>
      </c>
      <c r="C63" s="31">
        <v>24</v>
      </c>
      <c r="D63" s="31" t="s">
        <v>36</v>
      </c>
      <c r="E63" s="37"/>
      <c r="F63" s="30"/>
      <c r="G63" s="45"/>
      <c r="H63" s="46"/>
      <c r="I63" s="33"/>
      <c r="J63" s="33"/>
      <c r="K63" s="3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>
        <v>56</v>
      </c>
      <c r="B64" s="37" t="s">
        <v>38</v>
      </c>
      <c r="C64" s="31">
        <v>25</v>
      </c>
      <c r="D64" s="31" t="s">
        <v>37</v>
      </c>
      <c r="E64" s="37"/>
      <c r="F64" s="30"/>
      <c r="G64" s="45"/>
      <c r="H64" s="46"/>
      <c r="I64" s="33"/>
      <c r="J64" s="33"/>
      <c r="K64" s="3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thickBot="1" x14ac:dyDescent="0.25">
      <c r="A65" s="1">
        <v>57</v>
      </c>
      <c r="B65" s="37" t="s">
        <v>38</v>
      </c>
      <c r="C65" s="31">
        <v>26</v>
      </c>
      <c r="D65" s="31" t="s">
        <v>29</v>
      </c>
      <c r="E65" s="48" t="s">
        <v>30</v>
      </c>
      <c r="F65" s="50"/>
      <c r="G65" s="51">
        <v>7</v>
      </c>
      <c r="H65" s="32">
        <v>5.5</v>
      </c>
      <c r="I65" s="33">
        <f t="shared" ref="I65:I66" si="16">G65*$Q$2*$Q$4</f>
        <v>229.67800000000003</v>
      </c>
      <c r="J65" s="33">
        <f t="shared" ref="J65:J66" si="17">H65*$Q$2*$S$4</f>
        <v>337.38414285714288</v>
      </c>
      <c r="K65" s="5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>
        <v>58</v>
      </c>
      <c r="B66" s="37" t="s">
        <v>38</v>
      </c>
      <c r="C66" s="31">
        <v>27</v>
      </c>
      <c r="D66" s="31" t="s">
        <v>31</v>
      </c>
      <c r="E66" s="55" t="s">
        <v>30</v>
      </c>
      <c r="F66" s="56"/>
      <c r="G66" s="57">
        <v>7</v>
      </c>
      <c r="H66" s="32">
        <v>5.5</v>
      </c>
      <c r="I66" s="33">
        <f t="shared" si="16"/>
        <v>229.67800000000003</v>
      </c>
      <c r="J66" s="33">
        <f t="shared" si="17"/>
        <v>337.38414285714288</v>
      </c>
      <c r="K66" s="6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>
        <v>59</v>
      </c>
      <c r="B67" s="37" t="s">
        <v>38</v>
      </c>
      <c r="C67" s="31">
        <v>28</v>
      </c>
      <c r="D67" s="31" t="s">
        <v>32</v>
      </c>
      <c r="E67" s="37"/>
      <c r="F67" s="30"/>
      <c r="G67" s="38"/>
      <c r="H67" s="32"/>
      <c r="I67" s="33"/>
      <c r="J67" s="33"/>
      <c r="K67" s="3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>
        <v>60</v>
      </c>
      <c r="B68" s="37" t="s">
        <v>39</v>
      </c>
      <c r="C68" s="31">
        <v>1</v>
      </c>
      <c r="D68" s="31" t="s">
        <v>33</v>
      </c>
      <c r="E68" s="37"/>
      <c r="F68" s="30"/>
      <c r="G68" s="38"/>
      <c r="H68" s="32"/>
      <c r="I68" s="33"/>
      <c r="J68" s="33"/>
      <c r="K68" s="3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>
        <v>61</v>
      </c>
      <c r="B69" s="37" t="s">
        <v>39</v>
      </c>
      <c r="C69" s="31">
        <v>2</v>
      </c>
      <c r="D69" s="31" t="s">
        <v>34</v>
      </c>
      <c r="E69" s="37"/>
      <c r="F69" s="30"/>
      <c r="G69" s="38"/>
      <c r="H69" s="32"/>
      <c r="I69" s="33"/>
      <c r="J69" s="33"/>
      <c r="K69" s="3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>
        <v>62</v>
      </c>
      <c r="B70" s="37" t="s">
        <v>39</v>
      </c>
      <c r="C70" s="31">
        <v>3</v>
      </c>
      <c r="D70" s="31" t="s">
        <v>36</v>
      </c>
      <c r="E70" s="37" t="s">
        <v>0</v>
      </c>
      <c r="F70" s="30"/>
      <c r="G70" s="38">
        <v>7</v>
      </c>
      <c r="H70" s="32">
        <v>5.5</v>
      </c>
      <c r="I70" s="33">
        <f t="shared" ref="I70:I71" si="18">G70*$Q$2*$Q$4</f>
        <v>229.67800000000003</v>
      </c>
      <c r="J70" s="33">
        <f t="shared" ref="J70:J71" si="19">H70*$Q$2*$S$4</f>
        <v>337.38414285714288</v>
      </c>
      <c r="K70" s="3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>
        <v>63</v>
      </c>
      <c r="B71" s="37" t="s">
        <v>39</v>
      </c>
      <c r="C71" s="31">
        <v>4</v>
      </c>
      <c r="D71" s="31" t="s">
        <v>37</v>
      </c>
      <c r="E71" s="37" t="s">
        <v>0</v>
      </c>
      <c r="F71" s="30"/>
      <c r="G71" s="38">
        <v>7</v>
      </c>
      <c r="H71" s="32">
        <v>5.5</v>
      </c>
      <c r="I71" s="33">
        <f t="shared" si="18"/>
        <v>229.67800000000003</v>
      </c>
      <c r="J71" s="33">
        <f t="shared" si="19"/>
        <v>337.38414285714288</v>
      </c>
      <c r="K71" s="3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>
        <v>64</v>
      </c>
      <c r="B72" s="37" t="s">
        <v>39</v>
      </c>
      <c r="C72" s="31">
        <v>5</v>
      </c>
      <c r="D72" s="31" t="s">
        <v>29</v>
      </c>
      <c r="E72" s="37"/>
      <c r="F72" s="30"/>
      <c r="G72" s="38"/>
      <c r="H72" s="32"/>
      <c r="I72" s="33"/>
      <c r="J72" s="33"/>
      <c r="K72" s="3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>
        <v>65</v>
      </c>
      <c r="B73" s="37" t="s">
        <v>39</v>
      </c>
      <c r="C73" s="31">
        <v>6</v>
      </c>
      <c r="D73" s="31" t="s">
        <v>31</v>
      </c>
      <c r="E73" s="37"/>
      <c r="F73" s="30"/>
      <c r="G73" s="38"/>
      <c r="H73" s="32"/>
      <c r="I73" s="33"/>
      <c r="J73" s="33"/>
      <c r="K73" s="3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>
        <v>66</v>
      </c>
      <c r="B74" s="37" t="s">
        <v>39</v>
      </c>
      <c r="C74" s="31">
        <v>7</v>
      </c>
      <c r="D74" s="31" t="s">
        <v>32</v>
      </c>
      <c r="E74" s="37" t="s">
        <v>30</v>
      </c>
      <c r="F74" s="30"/>
      <c r="G74" s="38">
        <v>7</v>
      </c>
      <c r="H74" s="32">
        <v>5.5</v>
      </c>
      <c r="I74" s="33">
        <f>G74*$Q$2*$Q$4</f>
        <v>229.67800000000003</v>
      </c>
      <c r="J74" s="33">
        <f>H74*$Q$2*$S$4</f>
        <v>337.38414285714288</v>
      </c>
      <c r="K74" s="3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>
        <v>67</v>
      </c>
      <c r="B75" s="37" t="s">
        <v>39</v>
      </c>
      <c r="C75" s="31">
        <v>8</v>
      </c>
      <c r="D75" s="31" t="s">
        <v>33</v>
      </c>
      <c r="E75" s="43" t="s">
        <v>30</v>
      </c>
      <c r="F75" s="44"/>
      <c r="G75" s="38">
        <v>7</v>
      </c>
      <c r="H75" s="32">
        <v>5.5</v>
      </c>
      <c r="I75" s="33">
        <f>($Q$2*$Q$5*4)+($Q$2*$Q$6*(G75-4))</f>
        <v>393.73371428571431</v>
      </c>
      <c r="J75" s="33">
        <f>H75*$Q$2*$S$6</f>
        <v>360.92257142857147</v>
      </c>
      <c r="K75" s="3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>
        <v>68</v>
      </c>
      <c r="B76" s="37" t="s">
        <v>39</v>
      </c>
      <c r="C76" s="31">
        <v>9</v>
      </c>
      <c r="D76" s="31" t="s">
        <v>34</v>
      </c>
      <c r="E76" s="43" t="s">
        <v>30</v>
      </c>
      <c r="F76" s="44"/>
      <c r="G76" s="38">
        <v>7</v>
      </c>
      <c r="H76" s="32">
        <v>5.5</v>
      </c>
      <c r="I76" s="33">
        <f>G76*$Q$2*$Q$7</f>
        <v>459.35600000000005</v>
      </c>
      <c r="J76" s="33">
        <f>H76*$Q$2*$S$7</f>
        <v>360.92257142857147</v>
      </c>
      <c r="K76" s="3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>
        <v>69</v>
      </c>
      <c r="B77" s="37" t="s">
        <v>39</v>
      </c>
      <c r="C77" s="31">
        <v>10</v>
      </c>
      <c r="D77" s="31" t="s">
        <v>36</v>
      </c>
      <c r="E77" s="37"/>
      <c r="F77" s="30"/>
      <c r="G77" s="38"/>
      <c r="H77" s="32"/>
      <c r="I77" s="33"/>
      <c r="J77" s="33"/>
      <c r="K77" s="3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>
        <v>70</v>
      </c>
      <c r="B78" s="37" t="s">
        <v>39</v>
      </c>
      <c r="C78" s="31">
        <v>11</v>
      </c>
      <c r="D78" s="31" t="s">
        <v>37</v>
      </c>
      <c r="E78" s="37"/>
      <c r="F78" s="30"/>
      <c r="G78" s="38"/>
      <c r="H78" s="32"/>
      <c r="I78" s="33"/>
      <c r="J78" s="33"/>
      <c r="K78" s="3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>
        <v>71</v>
      </c>
      <c r="B79" s="37" t="s">
        <v>39</v>
      </c>
      <c r="C79" s="31">
        <v>12</v>
      </c>
      <c r="D79" s="31" t="s">
        <v>29</v>
      </c>
      <c r="E79" s="37" t="s">
        <v>0</v>
      </c>
      <c r="F79" s="30"/>
      <c r="G79" s="38">
        <v>7</v>
      </c>
      <c r="H79" s="32">
        <v>5.5</v>
      </c>
      <c r="I79" s="33">
        <f t="shared" ref="I79:I80" si="20">G79*$Q$2*$Q$4</f>
        <v>229.67800000000003</v>
      </c>
      <c r="J79" s="33">
        <f t="shared" ref="J79:J80" si="21">H79*$Q$2*$S$4</f>
        <v>337.38414285714288</v>
      </c>
      <c r="K79" s="3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>
        <v>72</v>
      </c>
      <c r="B80" s="37" t="s">
        <v>39</v>
      </c>
      <c r="C80" s="31">
        <v>13</v>
      </c>
      <c r="D80" s="31" t="s">
        <v>31</v>
      </c>
      <c r="E80" s="37" t="s">
        <v>0</v>
      </c>
      <c r="F80" s="30"/>
      <c r="G80" s="38">
        <v>7</v>
      </c>
      <c r="H80" s="32">
        <v>5.5</v>
      </c>
      <c r="I80" s="33">
        <f t="shared" si="20"/>
        <v>229.67800000000003</v>
      </c>
      <c r="J80" s="33">
        <f t="shared" si="21"/>
        <v>337.38414285714288</v>
      </c>
      <c r="K80" s="3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>
        <v>73</v>
      </c>
      <c r="B81" s="37" t="s">
        <v>39</v>
      </c>
      <c r="C81" s="31">
        <v>14</v>
      </c>
      <c r="D81" s="31" t="s">
        <v>32</v>
      </c>
      <c r="E81" s="37"/>
      <c r="F81" s="30"/>
      <c r="G81" s="38"/>
      <c r="H81" s="32"/>
      <c r="I81" s="33"/>
      <c r="J81" s="33"/>
      <c r="K81" s="3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>
        <v>74</v>
      </c>
      <c r="B82" s="37" t="s">
        <v>39</v>
      </c>
      <c r="C82" s="31">
        <v>15</v>
      </c>
      <c r="D82" s="31" t="s">
        <v>33</v>
      </c>
      <c r="E82" s="37"/>
      <c r="F82" s="30"/>
      <c r="G82" s="38"/>
      <c r="H82" s="32"/>
      <c r="I82" s="33"/>
      <c r="J82" s="33"/>
      <c r="K82" s="3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>
        <v>75</v>
      </c>
      <c r="B83" s="37" t="s">
        <v>39</v>
      </c>
      <c r="C83" s="31">
        <v>16</v>
      </c>
      <c r="D83" s="31" t="s">
        <v>34</v>
      </c>
      <c r="E83" s="37"/>
      <c r="F83" s="30"/>
      <c r="G83" s="38"/>
      <c r="H83" s="32"/>
      <c r="I83" s="33"/>
      <c r="J83" s="33"/>
      <c r="K83" s="3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>
        <v>76</v>
      </c>
      <c r="B84" s="37" t="s">
        <v>39</v>
      </c>
      <c r="C84" s="31">
        <v>17</v>
      </c>
      <c r="D84" s="31" t="s">
        <v>36</v>
      </c>
      <c r="E84" s="37" t="s">
        <v>30</v>
      </c>
      <c r="F84" s="30"/>
      <c r="G84" s="38">
        <v>7</v>
      </c>
      <c r="H84" s="32">
        <v>5.5</v>
      </c>
      <c r="I84" s="33">
        <f t="shared" ref="I84:I85" si="22">G84*$Q$2*$Q$4</f>
        <v>229.67800000000003</v>
      </c>
      <c r="J84" s="33">
        <f t="shared" ref="J84:J85" si="23">H84*$Q$2*$S$4</f>
        <v>337.38414285714288</v>
      </c>
      <c r="K84" s="3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>
        <v>77</v>
      </c>
      <c r="B85" s="37" t="s">
        <v>39</v>
      </c>
      <c r="C85" s="31">
        <v>18</v>
      </c>
      <c r="D85" s="31" t="s">
        <v>37</v>
      </c>
      <c r="E85" s="37" t="s">
        <v>30</v>
      </c>
      <c r="F85" s="30"/>
      <c r="G85" s="38">
        <v>7</v>
      </c>
      <c r="H85" s="32">
        <v>5.5</v>
      </c>
      <c r="I85" s="33">
        <f t="shared" si="22"/>
        <v>229.67800000000003</v>
      </c>
      <c r="J85" s="33">
        <f t="shared" si="23"/>
        <v>337.38414285714288</v>
      </c>
      <c r="K85" s="3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>
        <v>78</v>
      </c>
      <c r="B86" s="37" t="s">
        <v>39</v>
      </c>
      <c r="C86" s="31">
        <v>19</v>
      </c>
      <c r="D86" s="31" t="s">
        <v>29</v>
      </c>
      <c r="E86" s="37"/>
      <c r="F86" s="30"/>
      <c r="G86" s="38"/>
      <c r="H86" s="32"/>
      <c r="I86" s="33"/>
      <c r="J86" s="33"/>
      <c r="K86" s="3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>
        <v>79</v>
      </c>
      <c r="B87" s="37" t="s">
        <v>39</v>
      </c>
      <c r="C87" s="31">
        <v>20</v>
      </c>
      <c r="D87" s="31" t="s">
        <v>31</v>
      </c>
      <c r="E87" s="37"/>
      <c r="F87" s="30"/>
      <c r="G87" s="38"/>
      <c r="H87" s="32"/>
      <c r="I87" s="47"/>
      <c r="J87" s="33"/>
      <c r="K87" s="3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>
        <v>80</v>
      </c>
      <c r="B88" s="37" t="s">
        <v>39</v>
      </c>
      <c r="C88" s="31">
        <v>21</v>
      </c>
      <c r="D88" s="31" t="s">
        <v>32</v>
      </c>
      <c r="E88" s="37" t="s">
        <v>0</v>
      </c>
      <c r="F88" s="30"/>
      <c r="G88" s="38">
        <v>7</v>
      </c>
      <c r="H88" s="32">
        <v>5.5</v>
      </c>
      <c r="I88" s="47">
        <f>G88*$Q$2*$Q$4</f>
        <v>229.67800000000003</v>
      </c>
      <c r="J88" s="33">
        <f>H88*$Q$2*$S$4</f>
        <v>337.38414285714288</v>
      </c>
      <c r="K88" s="3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>
        <v>81</v>
      </c>
      <c r="B89" s="37" t="s">
        <v>39</v>
      </c>
      <c r="C89" s="31">
        <v>22</v>
      </c>
      <c r="D89" s="31" t="s">
        <v>33</v>
      </c>
      <c r="E89" s="43" t="s">
        <v>0</v>
      </c>
      <c r="F89" s="44"/>
      <c r="G89" s="38">
        <v>7</v>
      </c>
      <c r="H89" s="32">
        <v>5.5</v>
      </c>
      <c r="I89" s="47">
        <f>($Q$2*$Q$5*4)+($Q$2*$Q$6*(G89-4))</f>
        <v>393.73371428571431</v>
      </c>
      <c r="J89" s="33">
        <f>H89*$Q$2*$S$6</f>
        <v>360.92257142857147</v>
      </c>
      <c r="K89" s="3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>
        <v>82</v>
      </c>
      <c r="B90" s="37" t="s">
        <v>39</v>
      </c>
      <c r="C90" s="31">
        <v>23</v>
      </c>
      <c r="D90" s="31" t="s">
        <v>34</v>
      </c>
      <c r="E90" s="43" t="s">
        <v>0</v>
      </c>
      <c r="F90" s="44"/>
      <c r="G90" s="38">
        <v>7</v>
      </c>
      <c r="H90" s="32">
        <v>5.5</v>
      </c>
      <c r="I90" s="47">
        <f>G90*$Q$2*$Q$7</f>
        <v>459.35600000000005</v>
      </c>
      <c r="J90" s="33">
        <f>H90*$Q$2*$S$7</f>
        <v>360.92257142857147</v>
      </c>
      <c r="K90" s="3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>
        <v>83</v>
      </c>
      <c r="B91" s="37" t="s">
        <v>39</v>
      </c>
      <c r="C91" s="31">
        <v>24</v>
      </c>
      <c r="D91" s="31" t="s">
        <v>36</v>
      </c>
      <c r="E91" s="37"/>
      <c r="F91" s="30"/>
      <c r="G91" s="45"/>
      <c r="H91" s="46"/>
      <c r="I91" s="47"/>
      <c r="J91" s="33"/>
      <c r="K91" s="3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>
        <v>84</v>
      </c>
      <c r="B92" s="37" t="s">
        <v>39</v>
      </c>
      <c r="C92" s="31">
        <v>25</v>
      </c>
      <c r="D92" s="31" t="s">
        <v>37</v>
      </c>
      <c r="E92" s="37"/>
      <c r="F92" s="30"/>
      <c r="G92" s="45"/>
      <c r="H92" s="46"/>
      <c r="I92" s="47"/>
      <c r="J92" s="33"/>
      <c r="K92" s="3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thickBot="1" x14ac:dyDescent="0.25">
      <c r="A93" s="1">
        <v>85</v>
      </c>
      <c r="B93" s="37" t="s">
        <v>39</v>
      </c>
      <c r="C93" s="31">
        <v>26</v>
      </c>
      <c r="D93" s="31" t="s">
        <v>29</v>
      </c>
      <c r="E93" s="48" t="s">
        <v>30</v>
      </c>
      <c r="F93" s="50"/>
      <c r="G93" s="51">
        <v>7</v>
      </c>
      <c r="H93" s="32">
        <v>5.5</v>
      </c>
      <c r="I93" s="52">
        <f t="shared" ref="I93:I94" si="24">G93*$Q$2*$Q$4</f>
        <v>229.67800000000003</v>
      </c>
      <c r="J93" s="53">
        <f t="shared" ref="J93:J94" si="25">H93*$Q$2*$S$4</f>
        <v>337.38414285714288</v>
      </c>
      <c r="K93" s="5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>
        <v>86</v>
      </c>
      <c r="B94" s="37" t="s">
        <v>39</v>
      </c>
      <c r="C94" s="31">
        <v>27</v>
      </c>
      <c r="D94" s="31" t="s">
        <v>31</v>
      </c>
      <c r="E94" s="55" t="s">
        <v>30</v>
      </c>
      <c r="F94" s="56"/>
      <c r="G94" s="57">
        <v>7</v>
      </c>
      <c r="H94" s="32">
        <v>5.5</v>
      </c>
      <c r="I94" s="58">
        <f t="shared" si="24"/>
        <v>229.67800000000003</v>
      </c>
      <c r="J94" s="59">
        <f t="shared" si="25"/>
        <v>337.38414285714288</v>
      </c>
      <c r="K94" s="6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>
        <v>87</v>
      </c>
      <c r="B95" s="37" t="s">
        <v>39</v>
      </c>
      <c r="C95" s="31">
        <v>28</v>
      </c>
      <c r="D95" s="31" t="s">
        <v>32</v>
      </c>
      <c r="E95" s="37"/>
      <c r="F95" s="30"/>
      <c r="G95" s="38"/>
      <c r="H95" s="32"/>
      <c r="I95" s="47"/>
      <c r="J95" s="33"/>
      <c r="K95" s="3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>
        <v>88</v>
      </c>
      <c r="B96" s="37" t="s">
        <v>39</v>
      </c>
      <c r="C96" s="31">
        <v>29</v>
      </c>
      <c r="D96" s="31" t="s">
        <v>33</v>
      </c>
      <c r="E96" s="37"/>
      <c r="F96" s="30"/>
      <c r="G96" s="38"/>
      <c r="H96" s="32"/>
      <c r="I96" s="47"/>
      <c r="J96" s="33"/>
      <c r="K96" s="3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>
        <v>89</v>
      </c>
      <c r="B97" s="37" t="s">
        <v>39</v>
      </c>
      <c r="C97" s="31">
        <v>30</v>
      </c>
      <c r="D97" s="31" t="s">
        <v>34</v>
      </c>
      <c r="E97" s="37"/>
      <c r="F97" s="30"/>
      <c r="G97" s="38"/>
      <c r="H97" s="32"/>
      <c r="I97" s="47"/>
      <c r="J97" s="33"/>
      <c r="K97" s="3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>
        <v>90</v>
      </c>
      <c r="B98" s="37" t="s">
        <v>39</v>
      </c>
      <c r="C98" s="31">
        <v>31</v>
      </c>
      <c r="D98" s="31" t="s">
        <v>36</v>
      </c>
      <c r="E98" s="37" t="s">
        <v>0</v>
      </c>
      <c r="F98" s="30"/>
      <c r="G98" s="38">
        <v>7</v>
      </c>
      <c r="H98" s="32">
        <v>5.5</v>
      </c>
      <c r="I98" s="47">
        <f t="shared" ref="I98:I99" si="26">G98*$Q$2*$Q$4</f>
        <v>229.67800000000003</v>
      </c>
      <c r="J98" s="33">
        <f t="shared" ref="J98:J99" si="27">H98*$Q$2*$S$4</f>
        <v>337.38414285714288</v>
      </c>
      <c r="K98" s="3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>
        <v>91</v>
      </c>
      <c r="B99" s="37" t="s">
        <v>40</v>
      </c>
      <c r="C99" s="31">
        <v>1</v>
      </c>
      <c r="D99" s="31" t="s">
        <v>37</v>
      </c>
      <c r="E99" s="37" t="s">
        <v>0</v>
      </c>
      <c r="F99" s="30"/>
      <c r="G99" s="38">
        <v>7</v>
      </c>
      <c r="H99" s="32">
        <v>5.5</v>
      </c>
      <c r="I99" s="47">
        <f t="shared" si="26"/>
        <v>229.67800000000003</v>
      </c>
      <c r="J99" s="33">
        <f t="shared" si="27"/>
        <v>337.38414285714288</v>
      </c>
      <c r="K99" s="3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>
        <v>92</v>
      </c>
      <c r="B100" s="37" t="s">
        <v>40</v>
      </c>
      <c r="C100" s="31">
        <v>2</v>
      </c>
      <c r="D100" s="31" t="s">
        <v>29</v>
      </c>
      <c r="E100" s="37"/>
      <c r="F100" s="30"/>
      <c r="G100" s="38"/>
      <c r="H100" s="32"/>
      <c r="I100" s="47"/>
      <c r="J100" s="33"/>
      <c r="K100" s="3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>
        <v>93</v>
      </c>
      <c r="B101" s="37" t="s">
        <v>40</v>
      </c>
      <c r="C101" s="31">
        <v>3</v>
      </c>
      <c r="D101" s="31" t="s">
        <v>31</v>
      </c>
      <c r="E101" s="37"/>
      <c r="F101" s="30"/>
      <c r="G101" s="38"/>
      <c r="H101" s="32"/>
      <c r="I101" s="47"/>
      <c r="J101" s="33"/>
      <c r="K101" s="3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>
        <v>94</v>
      </c>
      <c r="B102" s="37" t="s">
        <v>40</v>
      </c>
      <c r="C102" s="31">
        <v>4</v>
      </c>
      <c r="D102" s="31" t="s">
        <v>32</v>
      </c>
      <c r="E102" s="37" t="s">
        <v>30</v>
      </c>
      <c r="F102" s="30"/>
      <c r="G102" s="38">
        <v>7</v>
      </c>
      <c r="H102" s="32">
        <v>5.5</v>
      </c>
      <c r="I102" s="47">
        <f>G102*$Q$2*$Q$4</f>
        <v>229.67800000000003</v>
      </c>
      <c r="J102" s="33">
        <f>H102*$Q$2*$S$4</f>
        <v>337.38414285714288</v>
      </c>
      <c r="K102" s="3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>
        <v>95</v>
      </c>
      <c r="B103" s="37" t="s">
        <v>40</v>
      </c>
      <c r="C103" s="31">
        <v>5</v>
      </c>
      <c r="D103" s="31" t="s">
        <v>33</v>
      </c>
      <c r="E103" s="43" t="s">
        <v>30</v>
      </c>
      <c r="F103" s="44"/>
      <c r="G103" s="38">
        <v>7</v>
      </c>
      <c r="H103" s="32">
        <v>5.5</v>
      </c>
      <c r="I103" s="47">
        <f>($Q$2*$Q$5*4)+($Q$2*$Q$6*(G103-4))</f>
        <v>393.73371428571431</v>
      </c>
      <c r="J103" s="33">
        <f>H103*$Q$2*$S$6</f>
        <v>360.92257142857147</v>
      </c>
      <c r="K103" s="3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>
        <v>96</v>
      </c>
      <c r="B104" s="37" t="s">
        <v>40</v>
      </c>
      <c r="C104" s="31">
        <v>6</v>
      </c>
      <c r="D104" s="31" t="s">
        <v>34</v>
      </c>
      <c r="E104" s="43" t="s">
        <v>30</v>
      </c>
      <c r="F104" s="44"/>
      <c r="G104" s="38">
        <v>7</v>
      </c>
      <c r="H104" s="32">
        <v>5.5</v>
      </c>
      <c r="I104" s="47">
        <f>G104*$Q$2*$Q$7</f>
        <v>459.35600000000005</v>
      </c>
      <c r="J104" s="33">
        <f>H104*$Q$2*$S$7</f>
        <v>360.92257142857147</v>
      </c>
      <c r="K104" s="3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>
        <v>97</v>
      </c>
      <c r="B105" s="37" t="s">
        <v>40</v>
      </c>
      <c r="C105" s="31">
        <v>7</v>
      </c>
      <c r="D105" s="31" t="s">
        <v>36</v>
      </c>
      <c r="E105" s="37"/>
      <c r="F105" s="30"/>
      <c r="G105" s="38"/>
      <c r="H105" s="32"/>
      <c r="I105" s="47"/>
      <c r="J105" s="33"/>
      <c r="K105" s="3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>
        <v>98</v>
      </c>
      <c r="B106" s="37" t="s">
        <v>40</v>
      </c>
      <c r="C106" s="31">
        <v>8</v>
      </c>
      <c r="D106" s="31" t="s">
        <v>37</v>
      </c>
      <c r="E106" s="37"/>
      <c r="F106" s="30"/>
      <c r="G106" s="38"/>
      <c r="H106" s="32"/>
      <c r="I106" s="47"/>
      <c r="J106" s="33"/>
      <c r="K106" s="3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>
        <v>99</v>
      </c>
      <c r="B107" s="37" t="s">
        <v>40</v>
      </c>
      <c r="C107" s="31">
        <v>9</v>
      </c>
      <c r="D107" s="31" t="s">
        <v>29</v>
      </c>
      <c r="E107" s="37" t="s">
        <v>0</v>
      </c>
      <c r="F107" s="30"/>
      <c r="G107" s="38">
        <v>7</v>
      </c>
      <c r="H107" s="32">
        <v>5.5</v>
      </c>
      <c r="I107" s="47">
        <f t="shared" ref="I107:I108" si="28">G107*$Q$2*$Q$4</f>
        <v>229.67800000000003</v>
      </c>
      <c r="J107" s="33">
        <f t="shared" ref="J107:J108" si="29">H107*$Q$2*$S$4</f>
        <v>337.38414285714288</v>
      </c>
      <c r="K107" s="3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>
        <v>100</v>
      </c>
      <c r="B108" s="37" t="s">
        <v>40</v>
      </c>
      <c r="C108" s="31">
        <v>10</v>
      </c>
      <c r="D108" s="31" t="s">
        <v>31</v>
      </c>
      <c r="E108" s="37" t="s">
        <v>0</v>
      </c>
      <c r="F108" s="30"/>
      <c r="G108" s="38">
        <v>7</v>
      </c>
      <c r="H108" s="32">
        <v>5.5</v>
      </c>
      <c r="I108" s="47">
        <f t="shared" si="28"/>
        <v>229.67800000000003</v>
      </c>
      <c r="J108" s="33">
        <f t="shared" si="29"/>
        <v>337.38414285714288</v>
      </c>
      <c r="K108" s="3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>
        <v>101</v>
      </c>
      <c r="B109" s="37" t="s">
        <v>40</v>
      </c>
      <c r="C109" s="31">
        <v>11</v>
      </c>
      <c r="D109" s="31" t="s">
        <v>32</v>
      </c>
      <c r="E109" s="37"/>
      <c r="F109" s="30"/>
      <c r="G109" s="38"/>
      <c r="H109" s="32"/>
      <c r="I109" s="47"/>
      <c r="J109" s="33"/>
      <c r="K109" s="3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>
        <v>102</v>
      </c>
      <c r="B110" s="37" t="s">
        <v>40</v>
      </c>
      <c r="C110" s="31">
        <v>12</v>
      </c>
      <c r="D110" s="31" t="s">
        <v>33</v>
      </c>
      <c r="E110" s="37"/>
      <c r="F110" s="30"/>
      <c r="G110" s="38"/>
      <c r="H110" s="32"/>
      <c r="I110" s="47"/>
      <c r="J110" s="33"/>
      <c r="K110" s="3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>
        <v>103</v>
      </c>
      <c r="B111" s="37" t="s">
        <v>40</v>
      </c>
      <c r="C111" s="31">
        <v>13</v>
      </c>
      <c r="D111" s="31" t="s">
        <v>34</v>
      </c>
      <c r="E111" s="37"/>
      <c r="F111" s="30"/>
      <c r="G111" s="38"/>
      <c r="H111" s="32"/>
      <c r="I111" s="47"/>
      <c r="J111" s="33"/>
      <c r="K111" s="3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>
        <v>104</v>
      </c>
      <c r="B112" s="37" t="s">
        <v>40</v>
      </c>
      <c r="C112" s="31">
        <v>14</v>
      </c>
      <c r="D112" s="31" t="s">
        <v>36</v>
      </c>
      <c r="E112" s="37" t="s">
        <v>30</v>
      </c>
      <c r="F112" s="30"/>
      <c r="G112" s="38">
        <v>7</v>
      </c>
      <c r="H112" s="32">
        <v>5.5</v>
      </c>
      <c r="I112" s="47">
        <f t="shared" ref="I112:I113" si="30">G112*$Q$2*$Q$4</f>
        <v>229.67800000000003</v>
      </c>
      <c r="J112" s="33">
        <f t="shared" ref="J112:J113" si="31">H112*$Q$2*$S$4</f>
        <v>337.38414285714288</v>
      </c>
      <c r="K112" s="3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>
        <v>105</v>
      </c>
      <c r="B113" s="37" t="s">
        <v>40</v>
      </c>
      <c r="C113" s="31">
        <v>15</v>
      </c>
      <c r="D113" s="31" t="s">
        <v>37</v>
      </c>
      <c r="E113" s="37" t="s">
        <v>30</v>
      </c>
      <c r="F113" s="30"/>
      <c r="G113" s="38">
        <v>7</v>
      </c>
      <c r="H113" s="32">
        <v>5.5</v>
      </c>
      <c r="I113" s="33">
        <f t="shared" si="30"/>
        <v>229.67800000000003</v>
      </c>
      <c r="J113" s="33">
        <f t="shared" si="31"/>
        <v>337.38414285714288</v>
      </c>
      <c r="K113" s="3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>
        <v>106</v>
      </c>
      <c r="B114" s="37" t="s">
        <v>40</v>
      </c>
      <c r="C114" s="31">
        <v>16</v>
      </c>
      <c r="D114" s="31" t="s">
        <v>29</v>
      </c>
      <c r="E114" s="37"/>
      <c r="F114" s="30"/>
      <c r="G114" s="38"/>
      <c r="H114" s="32"/>
      <c r="I114" s="33"/>
      <c r="J114" s="33"/>
      <c r="K114" s="3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>
        <v>107</v>
      </c>
      <c r="B115" s="37" t="s">
        <v>40</v>
      </c>
      <c r="C115" s="31">
        <v>17</v>
      </c>
      <c r="D115" s="31" t="s">
        <v>31</v>
      </c>
      <c r="E115" s="37"/>
      <c r="F115" s="30"/>
      <c r="G115" s="38"/>
      <c r="H115" s="32"/>
      <c r="I115" s="33"/>
      <c r="J115" s="33"/>
      <c r="K115" s="3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>
        <v>108</v>
      </c>
      <c r="B116" s="37" t="s">
        <v>40</v>
      </c>
      <c r="C116" s="31">
        <v>18</v>
      </c>
      <c r="D116" s="31" t="s">
        <v>32</v>
      </c>
      <c r="E116" s="37" t="s">
        <v>0</v>
      </c>
      <c r="F116" s="30"/>
      <c r="G116" s="38">
        <v>7</v>
      </c>
      <c r="H116" s="32">
        <v>5.5</v>
      </c>
      <c r="I116" s="33">
        <f>G116*$Q$2*$Q$4</f>
        <v>229.67800000000003</v>
      </c>
      <c r="J116" s="33">
        <f>H116*$Q$2*$S$4</f>
        <v>337.38414285714288</v>
      </c>
      <c r="K116" s="3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>
        <v>109</v>
      </c>
      <c r="B117" s="37" t="s">
        <v>40</v>
      </c>
      <c r="C117" s="31">
        <v>19</v>
      </c>
      <c r="D117" s="31" t="s">
        <v>33</v>
      </c>
      <c r="E117" s="43" t="s">
        <v>0</v>
      </c>
      <c r="F117" s="44"/>
      <c r="G117" s="38">
        <v>7</v>
      </c>
      <c r="H117" s="32">
        <v>5.5</v>
      </c>
      <c r="I117" s="33">
        <f>($Q$2*$Q$5*4)+($Q$2*$Q$6*(G117-4))</f>
        <v>393.73371428571431</v>
      </c>
      <c r="J117" s="33">
        <f>H117*$Q$2*$S$6</f>
        <v>360.92257142857147</v>
      </c>
      <c r="K117" s="3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>
        <v>110</v>
      </c>
      <c r="B118" s="37" t="s">
        <v>40</v>
      </c>
      <c r="C118" s="31">
        <v>20</v>
      </c>
      <c r="D118" s="31" t="s">
        <v>34</v>
      </c>
      <c r="E118" s="43" t="s">
        <v>0</v>
      </c>
      <c r="F118" s="44"/>
      <c r="G118" s="38">
        <v>7</v>
      </c>
      <c r="H118" s="32">
        <v>5.5</v>
      </c>
      <c r="I118" s="33">
        <f>G118*$Q$2*$Q$7</f>
        <v>459.35600000000005</v>
      </c>
      <c r="J118" s="33">
        <f>H118*$Q$2*$S$7</f>
        <v>360.92257142857147</v>
      </c>
      <c r="K118" s="3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>
        <v>111</v>
      </c>
      <c r="B119" s="37" t="s">
        <v>40</v>
      </c>
      <c r="C119" s="31">
        <v>21</v>
      </c>
      <c r="D119" s="31" t="s">
        <v>36</v>
      </c>
      <c r="E119" s="37"/>
      <c r="F119" s="30"/>
      <c r="G119" s="45"/>
      <c r="H119" s="46"/>
      <c r="I119" s="33"/>
      <c r="J119" s="33"/>
      <c r="K119" s="3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>
        <v>112</v>
      </c>
      <c r="B120" s="37" t="s">
        <v>40</v>
      </c>
      <c r="C120" s="31">
        <v>22</v>
      </c>
      <c r="D120" s="31" t="s">
        <v>37</v>
      </c>
      <c r="E120" s="37"/>
      <c r="F120" s="30"/>
      <c r="G120" s="45"/>
      <c r="H120" s="46"/>
      <c r="I120" s="33"/>
      <c r="J120" s="33"/>
      <c r="K120" s="3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thickBot="1" x14ac:dyDescent="0.25">
      <c r="A121" s="1">
        <v>113</v>
      </c>
      <c r="B121" s="37" t="s">
        <v>40</v>
      </c>
      <c r="C121" s="31">
        <v>23</v>
      </c>
      <c r="D121" s="31" t="s">
        <v>29</v>
      </c>
      <c r="E121" s="48" t="s">
        <v>30</v>
      </c>
      <c r="F121" s="50"/>
      <c r="G121" s="51">
        <v>7</v>
      </c>
      <c r="H121" s="32">
        <v>5.5</v>
      </c>
      <c r="I121" s="33">
        <f t="shared" ref="I121:I122" si="32">G121*$Q$2*$Q$4</f>
        <v>229.67800000000003</v>
      </c>
      <c r="J121" s="33">
        <f t="shared" ref="J121:J122" si="33">H121*$Q$2*$S$4</f>
        <v>337.38414285714288</v>
      </c>
      <c r="K121" s="5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>
        <v>114</v>
      </c>
      <c r="B122" s="37" t="s">
        <v>40</v>
      </c>
      <c r="C122" s="31">
        <v>24</v>
      </c>
      <c r="D122" s="31" t="s">
        <v>31</v>
      </c>
      <c r="E122" s="55" t="s">
        <v>30</v>
      </c>
      <c r="F122" s="56"/>
      <c r="G122" s="57">
        <v>7</v>
      </c>
      <c r="H122" s="32">
        <v>5.5</v>
      </c>
      <c r="I122" s="33">
        <f t="shared" si="32"/>
        <v>229.67800000000003</v>
      </c>
      <c r="J122" s="33">
        <f t="shared" si="33"/>
        <v>337.38414285714288</v>
      </c>
      <c r="K122" s="6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>
        <v>115</v>
      </c>
      <c r="B123" s="37" t="s">
        <v>40</v>
      </c>
      <c r="C123" s="31">
        <v>25</v>
      </c>
      <c r="D123" s="31" t="s">
        <v>32</v>
      </c>
      <c r="E123" s="37"/>
      <c r="F123" s="30"/>
      <c r="G123" s="38"/>
      <c r="H123" s="32"/>
      <c r="I123" s="33"/>
      <c r="J123" s="33"/>
      <c r="K123" s="3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>
        <v>116</v>
      </c>
      <c r="B124" s="37" t="s">
        <v>40</v>
      </c>
      <c r="C124" s="31">
        <v>26</v>
      </c>
      <c r="D124" s="31" t="s">
        <v>33</v>
      </c>
      <c r="E124" s="37"/>
      <c r="F124" s="30"/>
      <c r="G124" s="38"/>
      <c r="H124" s="32"/>
      <c r="I124" s="33"/>
      <c r="J124" s="33"/>
      <c r="K124" s="3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>
        <v>117</v>
      </c>
      <c r="B125" s="37" t="s">
        <v>40</v>
      </c>
      <c r="C125" s="31">
        <v>27</v>
      </c>
      <c r="D125" s="31" t="s">
        <v>34</v>
      </c>
      <c r="E125" s="37"/>
      <c r="F125" s="30"/>
      <c r="G125" s="38"/>
      <c r="H125" s="32"/>
      <c r="I125" s="33"/>
      <c r="J125" s="33"/>
      <c r="K125" s="3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>
        <v>118</v>
      </c>
      <c r="B126" s="37" t="s">
        <v>40</v>
      </c>
      <c r="C126" s="31">
        <v>28</v>
      </c>
      <c r="D126" s="31" t="s">
        <v>36</v>
      </c>
      <c r="E126" s="37" t="s">
        <v>0</v>
      </c>
      <c r="F126" s="30"/>
      <c r="G126" s="38">
        <v>7</v>
      </c>
      <c r="H126" s="32">
        <v>5.5</v>
      </c>
      <c r="I126" s="33">
        <f t="shared" ref="I126:I127" si="34">G126*$Q$2*$Q$4</f>
        <v>229.67800000000003</v>
      </c>
      <c r="J126" s="33">
        <f t="shared" ref="J126:J127" si="35">H126*$Q$2*$S$4</f>
        <v>337.38414285714288</v>
      </c>
      <c r="K126" s="3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>
        <v>119</v>
      </c>
      <c r="B127" s="37" t="s">
        <v>40</v>
      </c>
      <c r="C127" s="31">
        <v>29</v>
      </c>
      <c r="D127" s="31" t="s">
        <v>37</v>
      </c>
      <c r="E127" s="37" t="s">
        <v>0</v>
      </c>
      <c r="F127" s="30"/>
      <c r="G127" s="38">
        <v>7</v>
      </c>
      <c r="H127" s="32">
        <v>5.5</v>
      </c>
      <c r="I127" s="33">
        <f t="shared" si="34"/>
        <v>229.67800000000003</v>
      </c>
      <c r="J127" s="33">
        <f t="shared" si="35"/>
        <v>337.38414285714288</v>
      </c>
      <c r="K127" s="3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>
        <v>120</v>
      </c>
      <c r="B128" s="37" t="s">
        <v>40</v>
      </c>
      <c r="C128" s="31">
        <v>30</v>
      </c>
      <c r="D128" s="31" t="s">
        <v>29</v>
      </c>
      <c r="E128" s="37"/>
      <c r="F128" s="30"/>
      <c r="G128" s="38"/>
      <c r="H128" s="32"/>
      <c r="I128" s="33"/>
      <c r="J128" s="33"/>
      <c r="K128" s="3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>
        <v>121</v>
      </c>
      <c r="B129" s="37" t="s">
        <v>41</v>
      </c>
      <c r="C129" s="31">
        <v>1</v>
      </c>
      <c r="D129" s="31" t="s">
        <v>31</v>
      </c>
      <c r="E129" s="37"/>
      <c r="F129" s="30"/>
      <c r="G129" s="38"/>
      <c r="H129" s="32"/>
      <c r="I129" s="33"/>
      <c r="J129" s="33"/>
      <c r="K129" s="3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>
        <v>122</v>
      </c>
      <c r="B130" s="37" t="s">
        <v>41</v>
      </c>
      <c r="C130" s="31">
        <v>2</v>
      </c>
      <c r="D130" s="31" t="s">
        <v>32</v>
      </c>
      <c r="E130" s="37" t="s">
        <v>30</v>
      </c>
      <c r="F130" s="30"/>
      <c r="G130" s="38">
        <v>7</v>
      </c>
      <c r="H130" s="32">
        <v>5.5</v>
      </c>
      <c r="I130" s="33">
        <f>G130*$Q$2*$Q$4</f>
        <v>229.67800000000003</v>
      </c>
      <c r="J130" s="33">
        <f>H130*$Q$2*$S$4</f>
        <v>337.38414285714288</v>
      </c>
      <c r="K130" s="3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>
        <v>123</v>
      </c>
      <c r="B131" s="37" t="s">
        <v>41</v>
      </c>
      <c r="C131" s="31">
        <v>3</v>
      </c>
      <c r="D131" s="31" t="s">
        <v>33</v>
      </c>
      <c r="E131" s="43" t="s">
        <v>30</v>
      </c>
      <c r="F131" s="44"/>
      <c r="G131" s="38">
        <v>7</v>
      </c>
      <c r="H131" s="32">
        <v>5.5</v>
      </c>
      <c r="I131" s="33">
        <f>($Q$2*$Q$5*4)+($Q$2*$Q$6*(G131-4))</f>
        <v>393.73371428571431</v>
      </c>
      <c r="J131" s="33">
        <f>H131*$Q$2*$S$6</f>
        <v>360.92257142857147</v>
      </c>
      <c r="K131" s="3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>
        <v>124</v>
      </c>
      <c r="B132" s="37" t="s">
        <v>41</v>
      </c>
      <c r="C132" s="31">
        <v>4</v>
      </c>
      <c r="D132" s="31" t="s">
        <v>34</v>
      </c>
      <c r="E132" s="43" t="s">
        <v>30</v>
      </c>
      <c r="F132" s="44"/>
      <c r="G132" s="38">
        <v>7</v>
      </c>
      <c r="H132" s="32">
        <v>5.5</v>
      </c>
      <c r="I132" s="33">
        <f>G132*$Q$2*$Q$7</f>
        <v>459.35600000000005</v>
      </c>
      <c r="J132" s="33">
        <f>H132*$Q$2*$S$7</f>
        <v>360.92257142857147</v>
      </c>
      <c r="K132" s="3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>
        <v>125</v>
      </c>
      <c r="B133" s="37" t="s">
        <v>41</v>
      </c>
      <c r="C133" s="31">
        <v>5</v>
      </c>
      <c r="D133" s="31" t="s">
        <v>36</v>
      </c>
      <c r="E133" s="37"/>
      <c r="F133" s="30"/>
      <c r="G133" s="38"/>
      <c r="H133" s="32"/>
      <c r="I133" s="33"/>
      <c r="J133" s="33"/>
      <c r="K133" s="3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>
        <v>126</v>
      </c>
      <c r="B134" s="37" t="s">
        <v>41</v>
      </c>
      <c r="C134" s="31">
        <v>6</v>
      </c>
      <c r="D134" s="31" t="s">
        <v>37</v>
      </c>
      <c r="E134" s="37"/>
      <c r="F134" s="30"/>
      <c r="G134" s="38"/>
      <c r="H134" s="32"/>
      <c r="I134" s="33"/>
      <c r="J134" s="33"/>
      <c r="K134" s="3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>
        <v>127</v>
      </c>
      <c r="B135" s="37" t="s">
        <v>41</v>
      </c>
      <c r="C135" s="31">
        <v>7</v>
      </c>
      <c r="D135" s="31" t="s">
        <v>29</v>
      </c>
      <c r="E135" s="37" t="s">
        <v>0</v>
      </c>
      <c r="F135" s="30"/>
      <c r="G135" s="38">
        <v>7</v>
      </c>
      <c r="H135" s="32">
        <v>5.5</v>
      </c>
      <c r="I135" s="33">
        <f t="shared" ref="I135:I136" si="36">G135*$Q$2*$Q$4</f>
        <v>229.67800000000003</v>
      </c>
      <c r="J135" s="33">
        <f t="shared" ref="J135:J136" si="37">H135*$Q$2*$S$4</f>
        <v>337.38414285714288</v>
      </c>
      <c r="K135" s="3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>
        <v>128</v>
      </c>
      <c r="B136" s="37" t="s">
        <v>41</v>
      </c>
      <c r="C136" s="31">
        <v>8</v>
      </c>
      <c r="D136" s="31" t="s">
        <v>31</v>
      </c>
      <c r="E136" s="37" t="s">
        <v>0</v>
      </c>
      <c r="F136" s="30"/>
      <c r="G136" s="38">
        <v>7</v>
      </c>
      <c r="H136" s="32">
        <v>5.5</v>
      </c>
      <c r="I136" s="33">
        <f t="shared" si="36"/>
        <v>229.67800000000003</v>
      </c>
      <c r="J136" s="33">
        <f t="shared" si="37"/>
        <v>337.38414285714288</v>
      </c>
      <c r="K136" s="3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>
        <v>129</v>
      </c>
      <c r="B137" s="37" t="s">
        <v>41</v>
      </c>
      <c r="C137" s="31">
        <v>9</v>
      </c>
      <c r="D137" s="31" t="s">
        <v>32</v>
      </c>
      <c r="E137" s="37"/>
      <c r="F137" s="30"/>
      <c r="G137" s="38"/>
      <c r="H137" s="32"/>
      <c r="I137" s="33"/>
      <c r="J137" s="33"/>
      <c r="K137" s="3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>
        <v>130</v>
      </c>
      <c r="B138" s="37" t="s">
        <v>41</v>
      </c>
      <c r="C138" s="31">
        <v>10</v>
      </c>
      <c r="D138" s="31" t="s">
        <v>33</v>
      </c>
      <c r="E138" s="37"/>
      <c r="F138" s="30"/>
      <c r="G138" s="38"/>
      <c r="H138" s="32"/>
      <c r="I138" s="33"/>
      <c r="J138" s="33"/>
      <c r="K138" s="3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>
        <v>131</v>
      </c>
      <c r="B139" s="37" t="s">
        <v>41</v>
      </c>
      <c r="C139" s="31">
        <v>11</v>
      </c>
      <c r="D139" s="31" t="s">
        <v>34</v>
      </c>
      <c r="E139" s="37"/>
      <c r="F139" s="30"/>
      <c r="G139" s="38"/>
      <c r="H139" s="32"/>
      <c r="I139" s="47"/>
      <c r="J139" s="33"/>
      <c r="K139" s="3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>
        <v>132</v>
      </c>
      <c r="B140" s="37" t="s">
        <v>41</v>
      </c>
      <c r="C140" s="31">
        <v>12</v>
      </c>
      <c r="D140" s="31" t="s">
        <v>36</v>
      </c>
      <c r="E140" s="37" t="s">
        <v>30</v>
      </c>
      <c r="F140" s="30"/>
      <c r="G140" s="38">
        <v>7</v>
      </c>
      <c r="H140" s="32">
        <v>5.5</v>
      </c>
      <c r="I140" s="47">
        <f t="shared" ref="I140:I141" si="38">G140*$Q$2*$Q$4</f>
        <v>229.67800000000003</v>
      </c>
      <c r="J140" s="33">
        <f t="shared" ref="J140:J141" si="39">H140*$Q$2*$S$4</f>
        <v>337.38414285714288</v>
      </c>
      <c r="K140" s="3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>
        <v>133</v>
      </c>
      <c r="B141" s="37" t="s">
        <v>41</v>
      </c>
      <c r="C141" s="31">
        <v>13</v>
      </c>
      <c r="D141" s="31" t="s">
        <v>37</v>
      </c>
      <c r="E141" s="37" t="s">
        <v>30</v>
      </c>
      <c r="F141" s="30"/>
      <c r="G141" s="38">
        <v>7</v>
      </c>
      <c r="H141" s="32">
        <v>5.5</v>
      </c>
      <c r="I141" s="47">
        <f t="shared" si="38"/>
        <v>229.67800000000003</v>
      </c>
      <c r="J141" s="33">
        <f t="shared" si="39"/>
        <v>337.38414285714288</v>
      </c>
      <c r="K141" s="3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>
        <v>134</v>
      </c>
      <c r="B142" s="37" t="s">
        <v>41</v>
      </c>
      <c r="C142" s="31">
        <v>14</v>
      </c>
      <c r="D142" s="31" t="s">
        <v>29</v>
      </c>
      <c r="E142" s="37"/>
      <c r="F142" s="30"/>
      <c r="G142" s="38"/>
      <c r="H142" s="32"/>
      <c r="I142" s="47"/>
      <c r="J142" s="33"/>
      <c r="K142" s="3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>
        <v>135</v>
      </c>
      <c r="B143" s="37" t="s">
        <v>41</v>
      </c>
      <c r="C143" s="31">
        <v>15</v>
      </c>
      <c r="D143" s="31" t="s">
        <v>31</v>
      </c>
      <c r="E143" s="37"/>
      <c r="F143" s="30"/>
      <c r="G143" s="38"/>
      <c r="H143" s="32"/>
      <c r="I143" s="47"/>
      <c r="J143" s="33"/>
      <c r="K143" s="3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>
        <v>136</v>
      </c>
      <c r="B144" s="37" t="s">
        <v>41</v>
      </c>
      <c r="C144" s="31">
        <v>16</v>
      </c>
      <c r="D144" s="31" t="s">
        <v>32</v>
      </c>
      <c r="E144" s="37" t="s">
        <v>0</v>
      </c>
      <c r="F144" s="30"/>
      <c r="G144" s="38">
        <v>7</v>
      </c>
      <c r="H144" s="32">
        <v>5.5</v>
      </c>
      <c r="I144" s="47">
        <f>G144*$Q$2*$Q$4</f>
        <v>229.67800000000003</v>
      </c>
      <c r="J144" s="33">
        <f>H144*$Q$2*$S$4</f>
        <v>337.38414285714288</v>
      </c>
      <c r="K144" s="3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>
        <v>137</v>
      </c>
      <c r="B145" s="37" t="s">
        <v>41</v>
      </c>
      <c r="C145" s="31">
        <v>17</v>
      </c>
      <c r="D145" s="31" t="s">
        <v>33</v>
      </c>
      <c r="E145" s="43" t="s">
        <v>0</v>
      </c>
      <c r="F145" s="44"/>
      <c r="G145" s="38">
        <v>7</v>
      </c>
      <c r="H145" s="32">
        <v>5.5</v>
      </c>
      <c r="I145" s="47">
        <f>($Q$2*$Q$5*4)+($Q$2*$Q$6*(G145-4))</f>
        <v>393.73371428571431</v>
      </c>
      <c r="J145" s="33">
        <f>H145*$Q$2*$S$6</f>
        <v>360.92257142857147</v>
      </c>
      <c r="K145" s="3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>
        <v>138</v>
      </c>
      <c r="B146" s="37" t="s">
        <v>41</v>
      </c>
      <c r="C146" s="31">
        <v>18</v>
      </c>
      <c r="D146" s="31" t="s">
        <v>34</v>
      </c>
      <c r="E146" s="43" t="s">
        <v>0</v>
      </c>
      <c r="F146" s="44"/>
      <c r="G146" s="38">
        <v>7</v>
      </c>
      <c r="H146" s="32">
        <v>5.5</v>
      </c>
      <c r="I146" s="47">
        <f>G146*$Q$2*$Q$7</f>
        <v>459.35600000000005</v>
      </c>
      <c r="J146" s="33">
        <f>H146*$Q$2*$S$7</f>
        <v>360.92257142857147</v>
      </c>
      <c r="K146" s="3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>
        <v>139</v>
      </c>
      <c r="B147" s="37" t="s">
        <v>41</v>
      </c>
      <c r="C147" s="31">
        <v>19</v>
      </c>
      <c r="D147" s="31" t="s">
        <v>36</v>
      </c>
      <c r="E147" s="37"/>
      <c r="F147" s="30"/>
      <c r="G147" s="45"/>
      <c r="H147" s="46"/>
      <c r="I147" s="47"/>
      <c r="J147" s="33"/>
      <c r="K147" s="3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>
        <v>140</v>
      </c>
      <c r="B148" s="37" t="s">
        <v>41</v>
      </c>
      <c r="C148" s="31">
        <v>20</v>
      </c>
      <c r="D148" s="31" t="s">
        <v>37</v>
      </c>
      <c r="E148" s="37"/>
      <c r="F148" s="30"/>
      <c r="G148" s="45"/>
      <c r="H148" s="46"/>
      <c r="I148" s="47"/>
      <c r="J148" s="33"/>
      <c r="K148" s="3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thickBot="1" x14ac:dyDescent="0.25">
      <c r="A149" s="1">
        <v>141</v>
      </c>
      <c r="B149" s="37" t="s">
        <v>41</v>
      </c>
      <c r="C149" s="31">
        <v>21</v>
      </c>
      <c r="D149" s="31" t="s">
        <v>29</v>
      </c>
      <c r="E149" s="48" t="s">
        <v>30</v>
      </c>
      <c r="F149" s="50"/>
      <c r="G149" s="51">
        <v>7</v>
      </c>
      <c r="H149" s="32">
        <v>5.5</v>
      </c>
      <c r="I149" s="52">
        <f t="shared" ref="I149:I150" si="40">G149*$Q$2*$Q$4</f>
        <v>229.67800000000003</v>
      </c>
      <c r="J149" s="53">
        <f t="shared" ref="J149:J150" si="41">H149*$Q$2*$S$4</f>
        <v>337.38414285714288</v>
      </c>
      <c r="K149" s="5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>
        <v>142</v>
      </c>
      <c r="B150" s="37" t="s">
        <v>41</v>
      </c>
      <c r="C150" s="31">
        <v>22</v>
      </c>
      <c r="D150" s="31" t="s">
        <v>31</v>
      </c>
      <c r="E150" s="55" t="s">
        <v>30</v>
      </c>
      <c r="F150" s="56"/>
      <c r="G150" s="57">
        <v>7</v>
      </c>
      <c r="H150" s="32">
        <v>5.5</v>
      </c>
      <c r="I150" s="58">
        <f t="shared" si="40"/>
        <v>229.67800000000003</v>
      </c>
      <c r="J150" s="59">
        <f t="shared" si="41"/>
        <v>337.38414285714288</v>
      </c>
      <c r="K150" s="6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>
        <v>143</v>
      </c>
      <c r="B151" s="37" t="s">
        <v>41</v>
      </c>
      <c r="C151" s="31">
        <v>23</v>
      </c>
      <c r="D151" s="31" t="s">
        <v>32</v>
      </c>
      <c r="E151" s="37"/>
      <c r="F151" s="30"/>
      <c r="G151" s="38"/>
      <c r="H151" s="32"/>
      <c r="I151" s="47"/>
      <c r="J151" s="33"/>
      <c r="K151" s="3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>
        <v>144</v>
      </c>
      <c r="B152" s="37" t="s">
        <v>41</v>
      </c>
      <c r="C152" s="31">
        <v>24</v>
      </c>
      <c r="D152" s="31" t="s">
        <v>33</v>
      </c>
      <c r="E152" s="37"/>
      <c r="F152" s="30"/>
      <c r="G152" s="38"/>
      <c r="H152" s="32"/>
      <c r="I152" s="47"/>
      <c r="J152" s="33"/>
      <c r="K152" s="3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>
        <v>145</v>
      </c>
      <c r="B153" s="37" t="s">
        <v>41</v>
      </c>
      <c r="C153" s="31">
        <v>25</v>
      </c>
      <c r="D153" s="31" t="s">
        <v>34</v>
      </c>
      <c r="E153" s="37"/>
      <c r="F153" s="30"/>
      <c r="G153" s="38"/>
      <c r="H153" s="32"/>
      <c r="I153" s="47"/>
      <c r="J153" s="33"/>
      <c r="K153" s="3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>
        <v>146</v>
      </c>
      <c r="B154" s="37" t="s">
        <v>41</v>
      </c>
      <c r="C154" s="31">
        <v>26</v>
      </c>
      <c r="D154" s="31" t="s">
        <v>36</v>
      </c>
      <c r="E154" s="37" t="s">
        <v>0</v>
      </c>
      <c r="F154" s="30"/>
      <c r="G154" s="38">
        <v>7</v>
      </c>
      <c r="H154" s="32">
        <v>5.5</v>
      </c>
      <c r="I154" s="47">
        <f t="shared" ref="I154:I155" si="42">G154*$Q$2*$Q$4</f>
        <v>229.67800000000003</v>
      </c>
      <c r="J154" s="33">
        <f t="shared" ref="J154:J155" si="43">H154*$Q$2*$S$4</f>
        <v>337.38414285714288</v>
      </c>
      <c r="K154" s="3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>
        <v>147</v>
      </c>
      <c r="B155" s="37" t="s">
        <v>41</v>
      </c>
      <c r="C155" s="31">
        <v>27</v>
      </c>
      <c r="D155" s="31" t="s">
        <v>37</v>
      </c>
      <c r="E155" s="37" t="s">
        <v>0</v>
      </c>
      <c r="F155" s="30"/>
      <c r="G155" s="38">
        <v>7</v>
      </c>
      <c r="H155" s="32">
        <v>5.5</v>
      </c>
      <c r="I155" s="47">
        <f t="shared" si="42"/>
        <v>229.67800000000003</v>
      </c>
      <c r="J155" s="33">
        <f t="shared" si="43"/>
        <v>337.38414285714288</v>
      </c>
      <c r="K155" s="3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>
        <v>148</v>
      </c>
      <c r="B156" s="37" t="s">
        <v>41</v>
      </c>
      <c r="C156" s="31">
        <v>28</v>
      </c>
      <c r="D156" s="31" t="s">
        <v>29</v>
      </c>
      <c r="E156" s="37"/>
      <c r="F156" s="30"/>
      <c r="G156" s="38"/>
      <c r="H156" s="32"/>
      <c r="I156" s="47"/>
      <c r="J156" s="33"/>
      <c r="K156" s="3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>
        <v>149</v>
      </c>
      <c r="B157" s="37" t="s">
        <v>41</v>
      </c>
      <c r="C157" s="31">
        <v>29</v>
      </c>
      <c r="D157" s="31" t="s">
        <v>31</v>
      </c>
      <c r="E157" s="37"/>
      <c r="F157" s="30"/>
      <c r="G157" s="38"/>
      <c r="H157" s="32"/>
      <c r="I157" s="47"/>
      <c r="J157" s="33"/>
      <c r="K157" s="3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>
        <v>150</v>
      </c>
      <c r="B158" s="37" t="s">
        <v>41</v>
      </c>
      <c r="C158" s="31">
        <v>30</v>
      </c>
      <c r="D158" s="31" t="s">
        <v>32</v>
      </c>
      <c r="E158" s="37" t="s">
        <v>30</v>
      </c>
      <c r="F158" s="30"/>
      <c r="G158" s="38">
        <v>7</v>
      </c>
      <c r="H158" s="32">
        <v>5.5</v>
      </c>
      <c r="I158" s="47">
        <f>G158*$Q$2*$Q$4</f>
        <v>229.67800000000003</v>
      </c>
      <c r="J158" s="33">
        <f>H158*$Q$2*$S$4</f>
        <v>337.38414285714288</v>
      </c>
      <c r="K158" s="3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>
        <v>151</v>
      </c>
      <c r="B159" s="37" t="s">
        <v>41</v>
      </c>
      <c r="C159" s="31">
        <v>31</v>
      </c>
      <c r="D159" s="31" t="s">
        <v>33</v>
      </c>
      <c r="E159" s="43" t="s">
        <v>30</v>
      </c>
      <c r="F159" s="44"/>
      <c r="G159" s="38">
        <v>7</v>
      </c>
      <c r="H159" s="32">
        <v>5.5</v>
      </c>
      <c r="I159" s="47">
        <f>($Q$2*$Q$5*4)+($Q$2*$Q$6*(G159-4))</f>
        <v>393.73371428571431</v>
      </c>
      <c r="J159" s="33">
        <f>H159*$Q$2*$S$6</f>
        <v>360.92257142857147</v>
      </c>
      <c r="K159" s="3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>
        <v>152</v>
      </c>
      <c r="B160" s="37" t="s">
        <v>42</v>
      </c>
      <c r="C160" s="31">
        <v>1</v>
      </c>
      <c r="D160" s="31" t="s">
        <v>34</v>
      </c>
      <c r="E160" s="43" t="s">
        <v>30</v>
      </c>
      <c r="F160" s="44"/>
      <c r="G160" s="38">
        <v>7</v>
      </c>
      <c r="H160" s="32">
        <v>5.5</v>
      </c>
      <c r="I160" s="47">
        <f>G160*$Q$2*$Q$7</f>
        <v>459.35600000000005</v>
      </c>
      <c r="J160" s="33">
        <f>H160*$Q$2*$S$7</f>
        <v>360.92257142857147</v>
      </c>
      <c r="K160" s="3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>
        <v>153</v>
      </c>
      <c r="B161" s="37" t="s">
        <v>42</v>
      </c>
      <c r="C161" s="31">
        <v>2</v>
      </c>
      <c r="D161" s="31" t="s">
        <v>36</v>
      </c>
      <c r="E161" s="37"/>
      <c r="F161" s="30"/>
      <c r="G161" s="38"/>
      <c r="H161" s="32"/>
      <c r="I161" s="47"/>
      <c r="J161" s="33"/>
      <c r="K161" s="3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>
        <v>154</v>
      </c>
      <c r="B162" s="37" t="s">
        <v>42</v>
      </c>
      <c r="C162" s="31">
        <v>3</v>
      </c>
      <c r="D162" s="31" t="s">
        <v>37</v>
      </c>
      <c r="E162" s="37"/>
      <c r="F162" s="30"/>
      <c r="G162" s="38"/>
      <c r="H162" s="32"/>
      <c r="I162" s="47"/>
      <c r="J162" s="33"/>
      <c r="K162" s="3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>
        <v>155</v>
      </c>
      <c r="B163" s="37" t="s">
        <v>42</v>
      </c>
      <c r="C163" s="31">
        <v>4</v>
      </c>
      <c r="D163" s="31" t="s">
        <v>29</v>
      </c>
      <c r="E163" s="37" t="s">
        <v>0</v>
      </c>
      <c r="F163" s="30"/>
      <c r="G163" s="38">
        <v>7</v>
      </c>
      <c r="H163" s="32">
        <v>5.5</v>
      </c>
      <c r="I163" s="47">
        <f t="shared" ref="I163:I164" si="44">G163*$Q$2*$Q$4</f>
        <v>229.67800000000003</v>
      </c>
      <c r="J163" s="33">
        <f t="shared" ref="J163:J164" si="45">H163*$Q$2*$S$4</f>
        <v>337.38414285714288</v>
      </c>
      <c r="K163" s="3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>
        <v>156</v>
      </c>
      <c r="B164" s="37" t="s">
        <v>42</v>
      </c>
      <c r="C164" s="31">
        <v>5</v>
      </c>
      <c r="D164" s="31" t="s">
        <v>31</v>
      </c>
      <c r="E164" s="37" t="s">
        <v>0</v>
      </c>
      <c r="F164" s="30"/>
      <c r="G164" s="38">
        <v>7</v>
      </c>
      <c r="H164" s="32">
        <v>5.5</v>
      </c>
      <c r="I164" s="47">
        <f t="shared" si="44"/>
        <v>229.67800000000003</v>
      </c>
      <c r="J164" s="33">
        <f t="shared" si="45"/>
        <v>337.38414285714288</v>
      </c>
      <c r="K164" s="3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>
        <v>157</v>
      </c>
      <c r="B165" s="37" t="s">
        <v>42</v>
      </c>
      <c r="C165" s="31">
        <v>6</v>
      </c>
      <c r="D165" s="31" t="s">
        <v>32</v>
      </c>
      <c r="E165" s="37"/>
      <c r="F165" s="30"/>
      <c r="G165" s="38"/>
      <c r="H165" s="32"/>
      <c r="I165" s="47"/>
      <c r="J165" s="33"/>
      <c r="K165" s="3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>
        <v>158</v>
      </c>
      <c r="B166" s="37" t="s">
        <v>42</v>
      </c>
      <c r="C166" s="31">
        <v>7</v>
      </c>
      <c r="D166" s="31" t="s">
        <v>33</v>
      </c>
      <c r="E166" s="37"/>
      <c r="F166" s="30"/>
      <c r="G166" s="38"/>
      <c r="H166" s="32"/>
      <c r="I166" s="47"/>
      <c r="J166" s="33"/>
      <c r="K166" s="3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>
        <v>159</v>
      </c>
      <c r="B167" s="37" t="s">
        <v>42</v>
      </c>
      <c r="C167" s="31">
        <v>8</v>
      </c>
      <c r="D167" s="31" t="s">
        <v>34</v>
      </c>
      <c r="E167" s="37"/>
      <c r="F167" s="30"/>
      <c r="G167" s="38"/>
      <c r="H167" s="32"/>
      <c r="I167" s="47"/>
      <c r="J167" s="33"/>
      <c r="K167" s="3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>
        <v>160</v>
      </c>
      <c r="B168" s="37" t="s">
        <v>42</v>
      </c>
      <c r="C168" s="31">
        <v>9</v>
      </c>
      <c r="D168" s="31" t="s">
        <v>36</v>
      </c>
      <c r="E168" s="37" t="s">
        <v>30</v>
      </c>
      <c r="F168" s="30"/>
      <c r="G168" s="38">
        <v>7</v>
      </c>
      <c r="H168" s="32">
        <v>5.5</v>
      </c>
      <c r="I168" s="47">
        <f t="shared" ref="I168:I169" si="46">G168*$Q$2*$Q$4</f>
        <v>229.67800000000003</v>
      </c>
      <c r="J168" s="33">
        <f t="shared" ref="J168:J169" si="47">H168*$Q$2*$S$4</f>
        <v>337.38414285714288</v>
      </c>
      <c r="K168" s="3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>
        <v>161</v>
      </c>
      <c r="B169" s="37" t="s">
        <v>42</v>
      </c>
      <c r="C169" s="31">
        <v>10</v>
      </c>
      <c r="D169" s="31" t="s">
        <v>37</v>
      </c>
      <c r="E169" s="37" t="s">
        <v>30</v>
      </c>
      <c r="F169" s="30"/>
      <c r="G169" s="38">
        <v>7</v>
      </c>
      <c r="H169" s="32">
        <v>5.5</v>
      </c>
      <c r="I169" s="47">
        <f t="shared" si="46"/>
        <v>229.67800000000003</v>
      </c>
      <c r="J169" s="33">
        <f t="shared" si="47"/>
        <v>337.38414285714288</v>
      </c>
      <c r="K169" s="3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>
        <v>162</v>
      </c>
      <c r="B170" s="37" t="s">
        <v>42</v>
      </c>
      <c r="C170" s="31">
        <v>11</v>
      </c>
      <c r="D170" s="31" t="s">
        <v>29</v>
      </c>
      <c r="E170" s="37"/>
      <c r="F170" s="30"/>
      <c r="G170" s="38"/>
      <c r="H170" s="32"/>
      <c r="I170" s="47"/>
      <c r="J170" s="33"/>
      <c r="K170" s="3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>
        <v>163</v>
      </c>
      <c r="B171" s="37" t="s">
        <v>42</v>
      </c>
      <c r="C171" s="31">
        <v>12</v>
      </c>
      <c r="D171" s="31" t="s">
        <v>31</v>
      </c>
      <c r="E171" s="37"/>
      <c r="F171" s="30"/>
      <c r="G171" s="38"/>
      <c r="H171" s="32"/>
      <c r="I171" s="47"/>
      <c r="J171" s="33"/>
      <c r="K171" s="3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>
        <v>164</v>
      </c>
      <c r="B172" s="37" t="s">
        <v>42</v>
      </c>
      <c r="C172" s="31">
        <v>13</v>
      </c>
      <c r="D172" s="31" t="s">
        <v>32</v>
      </c>
      <c r="E172" s="37" t="s">
        <v>0</v>
      </c>
      <c r="F172" s="30"/>
      <c r="G172" s="38">
        <v>7</v>
      </c>
      <c r="H172" s="32">
        <v>5.5</v>
      </c>
      <c r="I172" s="47">
        <f>G172*$Q$2*$Q$4</f>
        <v>229.67800000000003</v>
      </c>
      <c r="J172" s="33">
        <f>H172*$Q$2*$S$4</f>
        <v>337.38414285714288</v>
      </c>
      <c r="K172" s="3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>
        <v>165</v>
      </c>
      <c r="B173" s="37" t="s">
        <v>42</v>
      </c>
      <c r="C173" s="31">
        <v>14</v>
      </c>
      <c r="D173" s="31" t="s">
        <v>33</v>
      </c>
      <c r="E173" s="43" t="s">
        <v>0</v>
      </c>
      <c r="F173" s="44"/>
      <c r="G173" s="38">
        <v>7</v>
      </c>
      <c r="H173" s="32">
        <v>5.5</v>
      </c>
      <c r="I173" s="47">
        <f>($Q$2*$Q$5*4)+($Q$2*$Q$6*(G173-4))</f>
        <v>393.73371428571431</v>
      </c>
      <c r="J173" s="33">
        <f>H173*$Q$2*$S$6</f>
        <v>360.92257142857147</v>
      </c>
      <c r="K173" s="3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>
        <v>166</v>
      </c>
      <c r="B174" s="37" t="s">
        <v>42</v>
      </c>
      <c r="C174" s="31">
        <v>15</v>
      </c>
      <c r="D174" s="31" t="s">
        <v>34</v>
      </c>
      <c r="E174" s="43" t="s">
        <v>0</v>
      </c>
      <c r="F174" s="44"/>
      <c r="G174" s="38">
        <v>7</v>
      </c>
      <c r="H174" s="32">
        <v>5.5</v>
      </c>
      <c r="I174" s="47">
        <f>G174*$Q$2*$Q$7</f>
        <v>459.35600000000005</v>
      </c>
      <c r="J174" s="33">
        <f>H174*$Q$2*$S$7</f>
        <v>360.92257142857147</v>
      </c>
      <c r="K174" s="3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>
        <v>167</v>
      </c>
      <c r="B175" s="37" t="s">
        <v>42</v>
      </c>
      <c r="C175" s="31">
        <v>16</v>
      </c>
      <c r="D175" s="31" t="s">
        <v>36</v>
      </c>
      <c r="E175" s="37"/>
      <c r="F175" s="30"/>
      <c r="G175" s="45"/>
      <c r="H175" s="46"/>
      <c r="I175" s="47"/>
      <c r="J175" s="33"/>
      <c r="K175" s="3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>
        <v>168</v>
      </c>
      <c r="B176" s="37" t="s">
        <v>42</v>
      </c>
      <c r="C176" s="31">
        <v>17</v>
      </c>
      <c r="D176" s="31" t="s">
        <v>37</v>
      </c>
      <c r="E176" s="37"/>
      <c r="F176" s="30"/>
      <c r="G176" s="45"/>
      <c r="H176" s="46"/>
      <c r="I176" s="47"/>
      <c r="J176" s="33"/>
      <c r="K176" s="3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thickBot="1" x14ac:dyDescent="0.25">
      <c r="A177" s="1">
        <v>169</v>
      </c>
      <c r="B177" s="37" t="s">
        <v>42</v>
      </c>
      <c r="C177" s="31">
        <v>18</v>
      </c>
      <c r="D177" s="31" t="s">
        <v>29</v>
      </c>
      <c r="E177" s="48" t="s">
        <v>30</v>
      </c>
      <c r="F177" s="50"/>
      <c r="G177" s="51">
        <v>7</v>
      </c>
      <c r="H177" s="32">
        <v>5.5</v>
      </c>
      <c r="I177" s="47">
        <f t="shared" ref="I177:I178" si="48">G177*$Q$2*$Q$4</f>
        <v>229.67800000000003</v>
      </c>
      <c r="J177" s="33">
        <f t="shared" ref="J177:J178" si="49">H177*$Q$2*$S$4</f>
        <v>337.38414285714288</v>
      </c>
      <c r="K177" s="5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>
        <v>170</v>
      </c>
      <c r="B178" s="37" t="s">
        <v>42</v>
      </c>
      <c r="C178" s="31">
        <v>19</v>
      </c>
      <c r="D178" s="31" t="s">
        <v>31</v>
      </c>
      <c r="E178" s="55" t="s">
        <v>30</v>
      </c>
      <c r="F178" s="56"/>
      <c r="G178" s="57">
        <v>7</v>
      </c>
      <c r="H178" s="32">
        <v>5.5</v>
      </c>
      <c r="I178" s="47">
        <f t="shared" si="48"/>
        <v>229.67800000000003</v>
      </c>
      <c r="J178" s="33">
        <f t="shared" si="49"/>
        <v>337.38414285714288</v>
      </c>
      <c r="K178" s="6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>
        <v>171</v>
      </c>
      <c r="B179" s="37" t="s">
        <v>42</v>
      </c>
      <c r="C179" s="31">
        <v>20</v>
      </c>
      <c r="D179" s="31" t="s">
        <v>32</v>
      </c>
      <c r="E179" s="37"/>
      <c r="F179" s="30"/>
      <c r="G179" s="38"/>
      <c r="H179" s="32"/>
      <c r="I179" s="47"/>
      <c r="J179" s="33"/>
      <c r="K179" s="3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>
        <v>172</v>
      </c>
      <c r="B180" s="37" t="s">
        <v>42</v>
      </c>
      <c r="C180" s="31">
        <v>21</v>
      </c>
      <c r="D180" s="31" t="s">
        <v>33</v>
      </c>
      <c r="E180" s="37"/>
      <c r="F180" s="30"/>
      <c r="G180" s="38"/>
      <c r="H180" s="32"/>
      <c r="I180" s="47"/>
      <c r="J180" s="33"/>
      <c r="K180" s="3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>
        <v>173</v>
      </c>
      <c r="B181" s="37" t="s">
        <v>42</v>
      </c>
      <c r="C181" s="31">
        <v>22</v>
      </c>
      <c r="D181" s="31" t="s">
        <v>34</v>
      </c>
      <c r="E181" s="37"/>
      <c r="F181" s="30"/>
      <c r="G181" s="38"/>
      <c r="H181" s="32"/>
      <c r="I181" s="47"/>
      <c r="J181" s="33"/>
      <c r="K181" s="3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>
        <v>174</v>
      </c>
      <c r="B182" s="37" t="s">
        <v>42</v>
      </c>
      <c r="C182" s="31">
        <v>23</v>
      </c>
      <c r="D182" s="31" t="s">
        <v>36</v>
      </c>
      <c r="E182" s="37" t="s">
        <v>0</v>
      </c>
      <c r="F182" s="30"/>
      <c r="G182" s="38">
        <v>7</v>
      </c>
      <c r="H182" s="32">
        <v>5.5</v>
      </c>
      <c r="I182" s="47">
        <f t="shared" ref="I182:I183" si="50">G182*$Q$2*$Q$4</f>
        <v>229.67800000000003</v>
      </c>
      <c r="J182" s="33">
        <f t="shared" ref="J182:J183" si="51">H182*$Q$2*$S$4</f>
        <v>337.38414285714288</v>
      </c>
      <c r="K182" s="3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>
        <v>175</v>
      </c>
      <c r="B183" s="37" t="s">
        <v>42</v>
      </c>
      <c r="C183" s="31">
        <v>24</v>
      </c>
      <c r="D183" s="31" t="s">
        <v>37</v>
      </c>
      <c r="E183" s="37" t="s">
        <v>0</v>
      </c>
      <c r="F183" s="30"/>
      <c r="G183" s="38">
        <v>7</v>
      </c>
      <c r="H183" s="32">
        <v>5.5</v>
      </c>
      <c r="I183" s="47">
        <f t="shared" si="50"/>
        <v>229.67800000000003</v>
      </c>
      <c r="J183" s="33">
        <f t="shared" si="51"/>
        <v>337.38414285714288</v>
      </c>
      <c r="K183" s="3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>
        <v>176</v>
      </c>
      <c r="B184" s="37" t="s">
        <v>42</v>
      </c>
      <c r="C184" s="31">
        <v>25</v>
      </c>
      <c r="D184" s="31" t="s">
        <v>29</v>
      </c>
      <c r="E184" s="37"/>
      <c r="F184" s="30"/>
      <c r="G184" s="38"/>
      <c r="H184" s="32"/>
      <c r="I184" s="47"/>
      <c r="J184" s="33"/>
      <c r="K184" s="3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>
        <v>177</v>
      </c>
      <c r="B185" s="37" t="s">
        <v>42</v>
      </c>
      <c r="C185" s="31">
        <v>26</v>
      </c>
      <c r="D185" s="31" t="s">
        <v>31</v>
      </c>
      <c r="E185" s="37"/>
      <c r="F185" s="30"/>
      <c r="G185" s="38"/>
      <c r="H185" s="32"/>
      <c r="I185" s="47"/>
      <c r="J185" s="33"/>
      <c r="K185" s="3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>
        <v>178</v>
      </c>
      <c r="B186" s="37" t="s">
        <v>42</v>
      </c>
      <c r="C186" s="31">
        <v>27</v>
      </c>
      <c r="D186" s="31" t="s">
        <v>32</v>
      </c>
      <c r="E186" s="37" t="s">
        <v>30</v>
      </c>
      <c r="F186" s="30"/>
      <c r="G186" s="38">
        <v>7</v>
      </c>
      <c r="H186" s="32">
        <v>5.5</v>
      </c>
      <c r="I186" s="47">
        <f>G186*$Q$2*$Q$4</f>
        <v>229.67800000000003</v>
      </c>
      <c r="J186" s="33">
        <f>H186*$Q$2*$S$4</f>
        <v>337.38414285714288</v>
      </c>
      <c r="K186" s="3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>
        <v>179</v>
      </c>
      <c r="B187" s="37" t="s">
        <v>42</v>
      </c>
      <c r="C187" s="31">
        <v>28</v>
      </c>
      <c r="D187" s="31" t="s">
        <v>33</v>
      </c>
      <c r="E187" s="43" t="s">
        <v>30</v>
      </c>
      <c r="F187" s="44"/>
      <c r="G187" s="38">
        <v>7</v>
      </c>
      <c r="H187" s="32">
        <v>5.5</v>
      </c>
      <c r="I187" s="47">
        <f>($Q$2*$Q$5*4)+($Q$2*$Q$6*(G187-4))</f>
        <v>393.73371428571431</v>
      </c>
      <c r="J187" s="33">
        <f>H187*$Q$2*$S$6</f>
        <v>360.92257142857147</v>
      </c>
      <c r="K187" s="3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>
        <v>180</v>
      </c>
      <c r="B188" s="37" t="s">
        <v>42</v>
      </c>
      <c r="C188" s="31">
        <v>29</v>
      </c>
      <c r="D188" s="31" t="s">
        <v>34</v>
      </c>
      <c r="E188" s="43" t="s">
        <v>30</v>
      </c>
      <c r="F188" s="44"/>
      <c r="G188" s="38">
        <v>7</v>
      </c>
      <c r="H188" s="32">
        <v>5.5</v>
      </c>
      <c r="I188" s="47">
        <f>G188*$Q$2*$Q$7</f>
        <v>459.35600000000005</v>
      </c>
      <c r="J188" s="33">
        <f>H188*$Q$2*$S$7</f>
        <v>360.92257142857147</v>
      </c>
      <c r="K188" s="3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>
        <v>181</v>
      </c>
      <c r="B189" s="37" t="s">
        <v>42</v>
      </c>
      <c r="C189" s="31">
        <v>30</v>
      </c>
      <c r="D189" s="31" t="s">
        <v>36</v>
      </c>
      <c r="E189" s="37"/>
      <c r="F189" s="30"/>
      <c r="G189" s="38"/>
      <c r="H189" s="32"/>
      <c r="I189" s="47"/>
      <c r="J189" s="33"/>
      <c r="K189" s="3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>
        <v>182</v>
      </c>
      <c r="B190" s="37" t="s">
        <v>43</v>
      </c>
      <c r="C190" s="31">
        <v>1</v>
      </c>
      <c r="D190" s="31" t="s">
        <v>37</v>
      </c>
      <c r="E190" s="37"/>
      <c r="F190" s="30"/>
      <c r="G190" s="38"/>
      <c r="H190" s="32"/>
      <c r="I190" s="47"/>
      <c r="J190" s="33"/>
      <c r="K190" s="3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>
        <v>183</v>
      </c>
      <c r="B191" s="37" t="s">
        <v>43</v>
      </c>
      <c r="C191" s="31">
        <v>2</v>
      </c>
      <c r="D191" s="31" t="s">
        <v>29</v>
      </c>
      <c r="E191" s="37" t="s">
        <v>0</v>
      </c>
      <c r="F191" s="30"/>
      <c r="G191" s="38">
        <v>7</v>
      </c>
      <c r="H191" s="32">
        <v>5.5</v>
      </c>
      <c r="I191" s="47">
        <f t="shared" ref="I191:I192" si="52">G191*$Q$3*$Q$4</f>
        <v>242.87999999999997</v>
      </c>
      <c r="J191" s="33">
        <f t="shared" ref="J191:J192" si="53">H191*$Q$3*$S$4</f>
        <v>356.77714285714285</v>
      </c>
      <c r="K191" s="3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>
        <v>184</v>
      </c>
      <c r="B192" s="37" t="s">
        <v>43</v>
      </c>
      <c r="C192" s="31">
        <v>3</v>
      </c>
      <c r="D192" s="31" t="s">
        <v>31</v>
      </c>
      <c r="E192" s="37" t="s">
        <v>0</v>
      </c>
      <c r="F192" s="30"/>
      <c r="G192" s="38">
        <v>7</v>
      </c>
      <c r="H192" s="32">
        <v>5.5</v>
      </c>
      <c r="I192" s="47">
        <f t="shared" si="52"/>
        <v>242.87999999999997</v>
      </c>
      <c r="J192" s="33">
        <f t="shared" si="53"/>
        <v>356.77714285714285</v>
      </c>
      <c r="K192" s="3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>
        <v>185</v>
      </c>
      <c r="B193" s="37" t="s">
        <v>43</v>
      </c>
      <c r="C193" s="31">
        <v>4</v>
      </c>
      <c r="D193" s="31" t="s">
        <v>32</v>
      </c>
      <c r="E193" s="37"/>
      <c r="F193" s="30"/>
      <c r="G193" s="38"/>
      <c r="H193" s="32"/>
      <c r="I193" s="47"/>
      <c r="J193" s="33"/>
      <c r="K193" s="3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>
        <v>186</v>
      </c>
      <c r="B194" s="37" t="s">
        <v>43</v>
      </c>
      <c r="C194" s="31">
        <v>5</v>
      </c>
      <c r="D194" s="31" t="s">
        <v>33</v>
      </c>
      <c r="E194" s="37"/>
      <c r="F194" s="30"/>
      <c r="G194" s="38"/>
      <c r="H194" s="32"/>
      <c r="I194" s="47"/>
      <c r="J194" s="33"/>
      <c r="K194" s="3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>
        <v>187</v>
      </c>
      <c r="B195" s="37" t="s">
        <v>43</v>
      </c>
      <c r="C195" s="31">
        <v>6</v>
      </c>
      <c r="D195" s="31" t="s">
        <v>34</v>
      </c>
      <c r="E195" s="37"/>
      <c r="F195" s="30"/>
      <c r="G195" s="38"/>
      <c r="H195" s="32"/>
      <c r="I195" s="47"/>
      <c r="J195" s="33"/>
      <c r="K195" s="3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>
        <v>188</v>
      </c>
      <c r="B196" s="37" t="s">
        <v>43</v>
      </c>
      <c r="C196" s="31">
        <v>7</v>
      </c>
      <c r="D196" s="31" t="s">
        <v>36</v>
      </c>
      <c r="E196" s="37" t="s">
        <v>30</v>
      </c>
      <c r="F196" s="30"/>
      <c r="G196" s="38">
        <v>7</v>
      </c>
      <c r="H196" s="32">
        <v>5.5</v>
      </c>
      <c r="I196" s="47">
        <f t="shared" ref="I196:I197" si="54">G196*$Q$3*$Q$4</f>
        <v>242.87999999999997</v>
      </c>
      <c r="J196" s="33">
        <f t="shared" ref="J196:J197" si="55">H196*$Q$3*$S$4</f>
        <v>356.77714285714285</v>
      </c>
      <c r="K196" s="3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>
        <v>189</v>
      </c>
      <c r="B197" s="37" t="s">
        <v>43</v>
      </c>
      <c r="C197" s="31">
        <v>8</v>
      </c>
      <c r="D197" s="31" t="s">
        <v>37</v>
      </c>
      <c r="E197" s="37" t="s">
        <v>30</v>
      </c>
      <c r="F197" s="30"/>
      <c r="G197" s="38">
        <v>7</v>
      </c>
      <c r="H197" s="32">
        <v>5.5</v>
      </c>
      <c r="I197" s="47">
        <f t="shared" si="54"/>
        <v>242.87999999999997</v>
      </c>
      <c r="J197" s="33">
        <f t="shared" si="55"/>
        <v>356.77714285714285</v>
      </c>
      <c r="K197" s="3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>
        <v>190</v>
      </c>
      <c r="B198" s="37" t="s">
        <v>43</v>
      </c>
      <c r="C198" s="31">
        <v>9</v>
      </c>
      <c r="D198" s="31" t="s">
        <v>29</v>
      </c>
      <c r="E198" s="37"/>
      <c r="F198" s="30"/>
      <c r="G198" s="38"/>
      <c r="H198" s="32"/>
      <c r="I198" s="47"/>
      <c r="J198" s="33"/>
      <c r="K198" s="3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>
        <v>191</v>
      </c>
      <c r="B199" s="37" t="s">
        <v>43</v>
      </c>
      <c r="C199" s="31">
        <v>10</v>
      </c>
      <c r="D199" s="31" t="s">
        <v>31</v>
      </c>
      <c r="E199" s="37"/>
      <c r="F199" s="30"/>
      <c r="G199" s="38"/>
      <c r="H199" s="32"/>
      <c r="I199" s="47"/>
      <c r="J199" s="33"/>
      <c r="K199" s="3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>
        <v>192</v>
      </c>
      <c r="B200" s="37" t="s">
        <v>43</v>
      </c>
      <c r="C200" s="31">
        <v>11</v>
      </c>
      <c r="D200" s="31" t="s">
        <v>32</v>
      </c>
      <c r="E200" s="37" t="s">
        <v>0</v>
      </c>
      <c r="F200" s="30"/>
      <c r="G200" s="38">
        <v>7</v>
      </c>
      <c r="H200" s="32">
        <v>5.5</v>
      </c>
      <c r="I200" s="47">
        <f>G200*$Q$3*$Q$4</f>
        <v>242.87999999999997</v>
      </c>
      <c r="J200" s="33">
        <f>H200*$Q$3*$S$4</f>
        <v>356.77714285714285</v>
      </c>
      <c r="K200" s="3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>
        <v>193</v>
      </c>
      <c r="B201" s="37" t="s">
        <v>43</v>
      </c>
      <c r="C201" s="31">
        <v>12</v>
      </c>
      <c r="D201" s="31" t="s">
        <v>33</v>
      </c>
      <c r="E201" s="43" t="s">
        <v>0</v>
      </c>
      <c r="F201" s="44"/>
      <c r="G201" s="38">
        <v>7</v>
      </c>
      <c r="H201" s="32">
        <v>5.5</v>
      </c>
      <c r="I201" s="47">
        <f>($Q$3*$Q$5*4)+($Q$3*$Q$6*(G201-4))</f>
        <v>416.36571428571426</v>
      </c>
      <c r="J201" s="33">
        <f>H201*$Q$3*$S$6</f>
        <v>381.6685714285714</v>
      </c>
      <c r="K201" s="3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>
        <v>194</v>
      </c>
      <c r="B202" s="37" t="s">
        <v>43</v>
      </c>
      <c r="C202" s="31">
        <v>13</v>
      </c>
      <c r="D202" s="31" t="s">
        <v>34</v>
      </c>
      <c r="E202" s="43" t="s">
        <v>0</v>
      </c>
      <c r="F202" s="44"/>
      <c r="G202" s="38">
        <v>7</v>
      </c>
      <c r="H202" s="32">
        <v>5.5</v>
      </c>
      <c r="I202" s="47">
        <f>G202*$Q$3*$Q$7</f>
        <v>485.75999999999993</v>
      </c>
      <c r="J202" s="33">
        <f>H202*$Q$3*$S$7</f>
        <v>381.6685714285714</v>
      </c>
      <c r="K202" s="3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>
        <v>195</v>
      </c>
      <c r="B203" s="37" t="s">
        <v>43</v>
      </c>
      <c r="C203" s="31">
        <v>14</v>
      </c>
      <c r="D203" s="31" t="s">
        <v>36</v>
      </c>
      <c r="E203" s="37"/>
      <c r="F203" s="30"/>
      <c r="G203" s="45"/>
      <c r="H203" s="46"/>
      <c r="I203" s="47"/>
      <c r="J203" s="33"/>
      <c r="K203" s="3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>
        <v>196</v>
      </c>
      <c r="B204" s="37" t="s">
        <v>43</v>
      </c>
      <c r="C204" s="31">
        <v>15</v>
      </c>
      <c r="D204" s="31" t="s">
        <v>37</v>
      </c>
      <c r="E204" s="37"/>
      <c r="F204" s="30"/>
      <c r="G204" s="45"/>
      <c r="H204" s="46"/>
      <c r="I204" s="47"/>
      <c r="J204" s="33"/>
      <c r="K204" s="3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thickBot="1" x14ac:dyDescent="0.25">
      <c r="A205" s="1">
        <v>197</v>
      </c>
      <c r="B205" s="37" t="s">
        <v>43</v>
      </c>
      <c r="C205" s="31">
        <v>16</v>
      </c>
      <c r="D205" s="31" t="s">
        <v>29</v>
      </c>
      <c r="E205" s="48" t="s">
        <v>30</v>
      </c>
      <c r="F205" s="50"/>
      <c r="G205" s="51">
        <v>7</v>
      </c>
      <c r="H205" s="61">
        <v>5.5</v>
      </c>
      <c r="I205" s="52">
        <f t="shared" ref="I205:I206" si="56">G205*$Q$3*$Q$4</f>
        <v>242.87999999999997</v>
      </c>
      <c r="J205" s="53">
        <f t="shared" ref="J205:J206" si="57">H205*$Q$3*$S$4</f>
        <v>356.77714285714285</v>
      </c>
      <c r="K205" s="5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>
        <v>198</v>
      </c>
      <c r="B206" s="37" t="s">
        <v>43</v>
      </c>
      <c r="C206" s="31">
        <v>17</v>
      </c>
      <c r="D206" s="31" t="s">
        <v>31</v>
      </c>
      <c r="E206" s="55" t="s">
        <v>30</v>
      </c>
      <c r="F206" s="56"/>
      <c r="G206" s="57">
        <v>7</v>
      </c>
      <c r="H206" s="62">
        <v>5.5</v>
      </c>
      <c r="I206" s="58">
        <f t="shared" si="56"/>
        <v>242.87999999999997</v>
      </c>
      <c r="J206" s="59">
        <f t="shared" si="57"/>
        <v>356.77714285714285</v>
      </c>
      <c r="K206" s="6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>
        <v>199</v>
      </c>
      <c r="B207" s="37" t="s">
        <v>43</v>
      </c>
      <c r="C207" s="31">
        <v>18</v>
      </c>
      <c r="D207" s="31" t="s">
        <v>32</v>
      </c>
      <c r="E207" s="37"/>
      <c r="F207" s="30"/>
      <c r="G207" s="38"/>
      <c r="H207" s="32"/>
      <c r="I207" s="47"/>
      <c r="J207" s="33"/>
      <c r="K207" s="3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>
        <v>200</v>
      </c>
      <c r="B208" s="37" t="s">
        <v>43</v>
      </c>
      <c r="C208" s="31">
        <v>19</v>
      </c>
      <c r="D208" s="31" t="s">
        <v>33</v>
      </c>
      <c r="E208" s="37"/>
      <c r="F208" s="30"/>
      <c r="G208" s="38"/>
      <c r="H208" s="32"/>
      <c r="I208" s="47"/>
      <c r="J208" s="33"/>
      <c r="K208" s="3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>
        <v>201</v>
      </c>
      <c r="B209" s="37" t="s">
        <v>43</v>
      </c>
      <c r="C209" s="31">
        <v>20</v>
      </c>
      <c r="D209" s="31" t="s">
        <v>34</v>
      </c>
      <c r="E209" s="37"/>
      <c r="F209" s="30"/>
      <c r="G209" s="38"/>
      <c r="H209" s="32"/>
      <c r="I209" s="47"/>
      <c r="J209" s="33"/>
      <c r="K209" s="3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>
        <v>202</v>
      </c>
      <c r="B210" s="37" t="s">
        <v>43</v>
      </c>
      <c r="C210" s="31">
        <v>21</v>
      </c>
      <c r="D210" s="31" t="s">
        <v>36</v>
      </c>
      <c r="E210" s="37" t="s">
        <v>0</v>
      </c>
      <c r="F210" s="30"/>
      <c r="G210" s="38">
        <v>7</v>
      </c>
      <c r="H210" s="32">
        <v>5.5</v>
      </c>
      <c r="I210" s="47">
        <f t="shared" ref="I210:I211" si="58">G210*$Q$3*$Q$4</f>
        <v>242.87999999999997</v>
      </c>
      <c r="J210" s="33">
        <f t="shared" ref="J210:J211" si="59">H210*$Q$3*$S$4</f>
        <v>356.77714285714285</v>
      </c>
      <c r="K210" s="3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>
        <v>203</v>
      </c>
      <c r="B211" s="37" t="s">
        <v>43</v>
      </c>
      <c r="C211" s="31">
        <v>22</v>
      </c>
      <c r="D211" s="31" t="s">
        <v>37</v>
      </c>
      <c r="E211" s="37" t="s">
        <v>0</v>
      </c>
      <c r="F211" s="30"/>
      <c r="G211" s="38">
        <v>7</v>
      </c>
      <c r="H211" s="32">
        <v>5.5</v>
      </c>
      <c r="I211" s="47">
        <f t="shared" si="58"/>
        <v>242.87999999999997</v>
      </c>
      <c r="J211" s="33">
        <f t="shared" si="59"/>
        <v>356.77714285714285</v>
      </c>
      <c r="K211" s="3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>
        <v>204</v>
      </c>
      <c r="B212" s="37" t="s">
        <v>43</v>
      </c>
      <c r="C212" s="31">
        <v>23</v>
      </c>
      <c r="D212" s="31" t="s">
        <v>29</v>
      </c>
      <c r="E212" s="37"/>
      <c r="F212" s="30"/>
      <c r="G212" s="38"/>
      <c r="H212" s="32"/>
      <c r="I212" s="47"/>
      <c r="J212" s="33"/>
      <c r="K212" s="3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>
        <v>205</v>
      </c>
      <c r="B213" s="37" t="s">
        <v>43</v>
      </c>
      <c r="C213" s="31">
        <v>24</v>
      </c>
      <c r="D213" s="31" t="s">
        <v>31</v>
      </c>
      <c r="E213" s="37"/>
      <c r="F213" s="30"/>
      <c r="G213" s="38"/>
      <c r="H213" s="32"/>
      <c r="I213" s="47"/>
      <c r="J213" s="33"/>
      <c r="K213" s="3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>
        <v>206</v>
      </c>
      <c r="B214" s="37" t="s">
        <v>43</v>
      </c>
      <c r="C214" s="31">
        <v>25</v>
      </c>
      <c r="D214" s="31" t="s">
        <v>32</v>
      </c>
      <c r="E214" s="37" t="s">
        <v>30</v>
      </c>
      <c r="F214" s="30"/>
      <c r="G214" s="38">
        <v>7</v>
      </c>
      <c r="H214" s="32">
        <v>5.5</v>
      </c>
      <c r="I214" s="47">
        <f>G214*$Q$3*$Q$4</f>
        <v>242.87999999999997</v>
      </c>
      <c r="J214" s="33">
        <f>H214*$Q$3*$S$4</f>
        <v>356.77714285714285</v>
      </c>
      <c r="K214" s="3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>
        <v>207</v>
      </c>
      <c r="B215" s="37" t="s">
        <v>43</v>
      </c>
      <c r="C215" s="31">
        <v>26</v>
      </c>
      <c r="D215" s="31" t="s">
        <v>33</v>
      </c>
      <c r="E215" s="43" t="s">
        <v>30</v>
      </c>
      <c r="F215" s="44"/>
      <c r="G215" s="38">
        <v>7</v>
      </c>
      <c r="H215" s="32">
        <v>5.5</v>
      </c>
      <c r="I215" s="47">
        <f>($Q$3*$Q$5*4)+($Q$3*$Q$6*(G215-4))</f>
        <v>416.36571428571426</v>
      </c>
      <c r="J215" s="33">
        <f>H215*$Q$3*$S$6</f>
        <v>381.6685714285714</v>
      </c>
      <c r="K215" s="3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>
        <v>208</v>
      </c>
      <c r="B216" s="37" t="s">
        <v>43</v>
      </c>
      <c r="C216" s="31">
        <v>27</v>
      </c>
      <c r="D216" s="31" t="s">
        <v>34</v>
      </c>
      <c r="E216" s="43" t="s">
        <v>30</v>
      </c>
      <c r="F216" s="44"/>
      <c r="G216" s="38">
        <v>7</v>
      </c>
      <c r="H216" s="32">
        <v>5.5</v>
      </c>
      <c r="I216" s="47">
        <f>G216*$Q$3*$Q$7</f>
        <v>485.75999999999993</v>
      </c>
      <c r="J216" s="33">
        <f>H216*$Q$3*$S$7</f>
        <v>381.6685714285714</v>
      </c>
      <c r="K216" s="3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>
        <v>209</v>
      </c>
      <c r="B217" s="37" t="s">
        <v>43</v>
      </c>
      <c r="C217" s="31">
        <v>28</v>
      </c>
      <c r="D217" s="31" t="s">
        <v>36</v>
      </c>
      <c r="E217" s="37"/>
      <c r="F217" s="30"/>
      <c r="G217" s="38"/>
      <c r="H217" s="32"/>
      <c r="I217" s="33"/>
      <c r="J217" s="33"/>
      <c r="K217" s="3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>
        <v>210</v>
      </c>
      <c r="B218" s="37" t="s">
        <v>43</v>
      </c>
      <c r="C218" s="31">
        <v>29</v>
      </c>
      <c r="D218" s="31" t="s">
        <v>37</v>
      </c>
      <c r="E218" s="37"/>
      <c r="F218" s="30"/>
      <c r="G218" s="38"/>
      <c r="H218" s="32"/>
      <c r="I218" s="33"/>
      <c r="J218" s="33"/>
      <c r="K218" s="3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>
        <v>211</v>
      </c>
      <c r="B219" s="37" t="s">
        <v>43</v>
      </c>
      <c r="C219" s="31">
        <v>30</v>
      </c>
      <c r="D219" s="31" t="s">
        <v>29</v>
      </c>
      <c r="E219" s="37" t="s">
        <v>0</v>
      </c>
      <c r="F219" s="30"/>
      <c r="G219" s="38">
        <v>7</v>
      </c>
      <c r="H219" s="32">
        <v>5.5</v>
      </c>
      <c r="I219" s="33">
        <f t="shared" ref="I219:I220" si="60">G219*$Q$3*$Q$4</f>
        <v>242.87999999999997</v>
      </c>
      <c r="J219" s="33">
        <f t="shared" ref="J219:J220" si="61">H219*$Q$3*$S$4</f>
        <v>356.77714285714285</v>
      </c>
      <c r="K219" s="3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>
        <v>212</v>
      </c>
      <c r="B220" s="37" t="s">
        <v>43</v>
      </c>
      <c r="C220" s="31">
        <v>31</v>
      </c>
      <c r="D220" s="31" t="s">
        <v>31</v>
      </c>
      <c r="E220" s="37" t="s">
        <v>0</v>
      </c>
      <c r="F220" s="30"/>
      <c r="G220" s="38">
        <v>7</v>
      </c>
      <c r="H220" s="32">
        <v>5.5</v>
      </c>
      <c r="I220" s="33">
        <f t="shared" si="60"/>
        <v>242.87999999999997</v>
      </c>
      <c r="J220" s="33">
        <f t="shared" si="61"/>
        <v>356.77714285714285</v>
      </c>
      <c r="K220" s="3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>
        <v>213</v>
      </c>
      <c r="B221" s="37" t="s">
        <v>44</v>
      </c>
      <c r="C221" s="31">
        <v>1</v>
      </c>
      <c r="D221" s="31" t="s">
        <v>32</v>
      </c>
      <c r="E221" s="37"/>
      <c r="F221" s="30"/>
      <c r="G221" s="38"/>
      <c r="H221" s="32"/>
      <c r="I221" s="33"/>
      <c r="J221" s="33"/>
      <c r="K221" s="3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>
        <v>214</v>
      </c>
      <c r="B222" s="37" t="s">
        <v>44</v>
      </c>
      <c r="C222" s="31">
        <v>2</v>
      </c>
      <c r="D222" s="31" t="s">
        <v>33</v>
      </c>
      <c r="E222" s="37"/>
      <c r="F222" s="30"/>
      <c r="G222" s="38"/>
      <c r="H222" s="32"/>
      <c r="I222" s="33"/>
      <c r="J222" s="33"/>
      <c r="K222" s="3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>
        <v>215</v>
      </c>
      <c r="B223" s="37" t="s">
        <v>44</v>
      </c>
      <c r="C223" s="31">
        <v>3</v>
      </c>
      <c r="D223" s="31" t="s">
        <v>34</v>
      </c>
      <c r="E223" s="37"/>
      <c r="F223" s="30"/>
      <c r="G223" s="38"/>
      <c r="H223" s="32"/>
      <c r="I223" s="33"/>
      <c r="J223" s="33"/>
      <c r="K223" s="3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>
        <v>216</v>
      </c>
      <c r="B224" s="37" t="s">
        <v>44</v>
      </c>
      <c r="C224" s="31">
        <v>4</v>
      </c>
      <c r="D224" s="31" t="s">
        <v>36</v>
      </c>
      <c r="E224" s="37" t="s">
        <v>30</v>
      </c>
      <c r="F224" s="30"/>
      <c r="G224" s="38">
        <v>7</v>
      </c>
      <c r="H224" s="32">
        <v>5.5</v>
      </c>
      <c r="I224" s="33">
        <f t="shared" ref="I224:I225" si="62">G224*$Q$3*$Q$4</f>
        <v>242.87999999999997</v>
      </c>
      <c r="J224" s="33">
        <f t="shared" ref="J224:J225" si="63">H224*$Q$3*$S$4</f>
        <v>356.77714285714285</v>
      </c>
      <c r="K224" s="3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>
        <v>217</v>
      </c>
      <c r="B225" s="37" t="s">
        <v>44</v>
      </c>
      <c r="C225" s="31">
        <v>5</v>
      </c>
      <c r="D225" s="31" t="s">
        <v>37</v>
      </c>
      <c r="E225" s="37" t="s">
        <v>30</v>
      </c>
      <c r="F225" s="30"/>
      <c r="G225" s="38">
        <v>7</v>
      </c>
      <c r="H225" s="32">
        <v>5.5</v>
      </c>
      <c r="I225" s="33">
        <f t="shared" si="62"/>
        <v>242.87999999999997</v>
      </c>
      <c r="J225" s="33">
        <f t="shared" si="63"/>
        <v>356.77714285714285</v>
      </c>
      <c r="K225" s="3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>
        <v>218</v>
      </c>
      <c r="B226" s="37" t="s">
        <v>44</v>
      </c>
      <c r="C226" s="31">
        <v>6</v>
      </c>
      <c r="D226" s="31" t="s">
        <v>29</v>
      </c>
      <c r="E226" s="37"/>
      <c r="F226" s="30"/>
      <c r="G226" s="38"/>
      <c r="H226" s="32"/>
      <c r="I226" s="33"/>
      <c r="J226" s="33"/>
      <c r="K226" s="3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>
        <v>219</v>
      </c>
      <c r="B227" s="37" t="s">
        <v>44</v>
      </c>
      <c r="C227" s="31">
        <v>7</v>
      </c>
      <c r="D227" s="31" t="s">
        <v>31</v>
      </c>
      <c r="E227" s="37"/>
      <c r="F227" s="30"/>
      <c r="G227" s="38"/>
      <c r="H227" s="32"/>
      <c r="I227" s="33"/>
      <c r="J227" s="33"/>
      <c r="K227" s="3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>
        <v>220</v>
      </c>
      <c r="B228" s="37" t="s">
        <v>44</v>
      </c>
      <c r="C228" s="31">
        <v>8</v>
      </c>
      <c r="D228" s="31" t="s">
        <v>32</v>
      </c>
      <c r="E228" s="37" t="s">
        <v>0</v>
      </c>
      <c r="F228" s="30"/>
      <c r="G228" s="38">
        <v>7</v>
      </c>
      <c r="H228" s="32">
        <v>5.5</v>
      </c>
      <c r="I228" s="33">
        <f>G228*$Q$3*$Q$4</f>
        <v>242.87999999999997</v>
      </c>
      <c r="J228" s="33">
        <f>H228*$Q$3*$S$4</f>
        <v>356.77714285714285</v>
      </c>
      <c r="K228" s="3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>
        <v>221</v>
      </c>
      <c r="B229" s="37" t="s">
        <v>44</v>
      </c>
      <c r="C229" s="31">
        <v>9</v>
      </c>
      <c r="D229" s="31" t="s">
        <v>33</v>
      </c>
      <c r="E229" s="43" t="s">
        <v>0</v>
      </c>
      <c r="F229" s="44"/>
      <c r="G229" s="38">
        <v>7</v>
      </c>
      <c r="H229" s="32">
        <v>5.5</v>
      </c>
      <c r="I229" s="33">
        <f>($Q$3*$Q$5*4)+($Q$3*$Q$6*(G229-4))</f>
        <v>416.36571428571426</v>
      </c>
      <c r="J229" s="33">
        <f>H229*$Q$3*$S$6</f>
        <v>381.6685714285714</v>
      </c>
      <c r="K229" s="3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>
        <v>222</v>
      </c>
      <c r="B230" s="37" t="s">
        <v>44</v>
      </c>
      <c r="C230" s="31">
        <v>10</v>
      </c>
      <c r="D230" s="31" t="s">
        <v>34</v>
      </c>
      <c r="E230" s="43" t="s">
        <v>0</v>
      </c>
      <c r="F230" s="44"/>
      <c r="G230" s="38">
        <v>7</v>
      </c>
      <c r="H230" s="32">
        <v>5.5</v>
      </c>
      <c r="I230" s="33">
        <f>G230*$Q$3*$Q$7</f>
        <v>485.75999999999993</v>
      </c>
      <c r="J230" s="33">
        <f>H230*$Q$3*$S$7</f>
        <v>381.6685714285714</v>
      </c>
      <c r="K230" s="3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>
        <v>223</v>
      </c>
      <c r="B231" s="37" t="s">
        <v>44</v>
      </c>
      <c r="C231" s="31">
        <v>11</v>
      </c>
      <c r="D231" s="31" t="s">
        <v>36</v>
      </c>
      <c r="E231" s="37"/>
      <c r="F231" s="30"/>
      <c r="G231" s="45"/>
      <c r="H231" s="46"/>
      <c r="I231" s="33"/>
      <c r="J231" s="33"/>
      <c r="K231" s="3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>
        <v>224</v>
      </c>
      <c r="B232" s="37" t="s">
        <v>44</v>
      </c>
      <c r="C232" s="31">
        <v>12</v>
      </c>
      <c r="D232" s="31" t="s">
        <v>37</v>
      </c>
      <c r="E232" s="37"/>
      <c r="F232" s="30"/>
      <c r="G232" s="45"/>
      <c r="H232" s="46"/>
      <c r="I232" s="33"/>
      <c r="J232" s="33"/>
      <c r="K232" s="3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thickBot="1" x14ac:dyDescent="0.25">
      <c r="A233" s="1">
        <v>225</v>
      </c>
      <c r="B233" s="37" t="s">
        <v>44</v>
      </c>
      <c r="C233" s="31">
        <v>13</v>
      </c>
      <c r="D233" s="31" t="s">
        <v>29</v>
      </c>
      <c r="E233" s="48" t="s">
        <v>30</v>
      </c>
      <c r="F233" s="50"/>
      <c r="G233" s="51">
        <v>7</v>
      </c>
      <c r="H233" s="61">
        <v>5.5</v>
      </c>
      <c r="I233" s="33">
        <f t="shared" ref="I233:I234" si="64">G233*$Q$3*$Q$4</f>
        <v>242.87999999999997</v>
      </c>
      <c r="J233" s="33">
        <f t="shared" ref="J233:J234" si="65">H233*$Q$3*$S$4</f>
        <v>356.77714285714285</v>
      </c>
      <c r="K233" s="5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>
        <v>226</v>
      </c>
      <c r="B234" s="37" t="s">
        <v>44</v>
      </c>
      <c r="C234" s="31">
        <v>14</v>
      </c>
      <c r="D234" s="31" t="s">
        <v>31</v>
      </c>
      <c r="E234" s="55" t="s">
        <v>30</v>
      </c>
      <c r="F234" s="56"/>
      <c r="G234" s="57">
        <v>7</v>
      </c>
      <c r="H234" s="62">
        <v>5.5</v>
      </c>
      <c r="I234" s="33">
        <f t="shared" si="64"/>
        <v>242.87999999999997</v>
      </c>
      <c r="J234" s="33">
        <f t="shared" si="65"/>
        <v>356.77714285714285</v>
      </c>
      <c r="K234" s="6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>
        <v>227</v>
      </c>
      <c r="B235" s="37" t="s">
        <v>44</v>
      </c>
      <c r="C235" s="31">
        <v>15</v>
      </c>
      <c r="D235" s="31" t="s">
        <v>32</v>
      </c>
      <c r="E235" s="37"/>
      <c r="F235" s="30"/>
      <c r="G235" s="38"/>
      <c r="H235" s="32"/>
      <c r="I235" s="33"/>
      <c r="J235" s="33"/>
      <c r="K235" s="3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>
        <v>228</v>
      </c>
      <c r="B236" s="37" t="s">
        <v>44</v>
      </c>
      <c r="C236" s="31">
        <v>16</v>
      </c>
      <c r="D236" s="31" t="s">
        <v>33</v>
      </c>
      <c r="E236" s="37"/>
      <c r="F236" s="30"/>
      <c r="G236" s="38"/>
      <c r="H236" s="32"/>
      <c r="I236" s="33"/>
      <c r="J236" s="33"/>
      <c r="K236" s="3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>
        <v>229</v>
      </c>
      <c r="B237" s="37" t="s">
        <v>44</v>
      </c>
      <c r="C237" s="31">
        <v>17</v>
      </c>
      <c r="D237" s="31" t="s">
        <v>34</v>
      </c>
      <c r="E237" s="37"/>
      <c r="F237" s="30"/>
      <c r="G237" s="38"/>
      <c r="H237" s="32"/>
      <c r="I237" s="33"/>
      <c r="J237" s="33"/>
      <c r="K237" s="3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>
        <v>230</v>
      </c>
      <c r="B238" s="37" t="s">
        <v>44</v>
      </c>
      <c r="C238" s="31">
        <v>18</v>
      </c>
      <c r="D238" s="31" t="s">
        <v>36</v>
      </c>
      <c r="E238" s="37" t="s">
        <v>0</v>
      </c>
      <c r="F238" s="30"/>
      <c r="G238" s="38">
        <v>7</v>
      </c>
      <c r="H238" s="32">
        <v>5.5</v>
      </c>
      <c r="I238" s="33">
        <f t="shared" ref="I238:I239" si="66">G238*$Q$3*$Q$4</f>
        <v>242.87999999999997</v>
      </c>
      <c r="J238" s="33">
        <f t="shared" ref="J238:J239" si="67">H238*$Q$3*$S$4</f>
        <v>356.77714285714285</v>
      </c>
      <c r="K238" s="3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>
        <v>231</v>
      </c>
      <c r="B239" s="37" t="s">
        <v>44</v>
      </c>
      <c r="C239" s="31">
        <v>19</v>
      </c>
      <c r="D239" s="31" t="s">
        <v>37</v>
      </c>
      <c r="E239" s="37" t="s">
        <v>0</v>
      </c>
      <c r="F239" s="30"/>
      <c r="G239" s="38">
        <v>7</v>
      </c>
      <c r="H239" s="32">
        <v>5.5</v>
      </c>
      <c r="I239" s="33">
        <f t="shared" si="66"/>
        <v>242.87999999999997</v>
      </c>
      <c r="J239" s="33">
        <f t="shared" si="67"/>
        <v>356.77714285714285</v>
      </c>
      <c r="K239" s="3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>
        <v>232</v>
      </c>
      <c r="B240" s="37" t="s">
        <v>44</v>
      </c>
      <c r="C240" s="31">
        <v>20</v>
      </c>
      <c r="D240" s="31" t="s">
        <v>29</v>
      </c>
      <c r="E240" s="37"/>
      <c r="F240" s="30"/>
      <c r="G240" s="38"/>
      <c r="H240" s="32"/>
      <c r="I240" s="33"/>
      <c r="J240" s="33"/>
      <c r="K240" s="3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>
        <v>233</v>
      </c>
      <c r="B241" s="37" t="s">
        <v>44</v>
      </c>
      <c r="C241" s="31">
        <v>21</v>
      </c>
      <c r="D241" s="31" t="s">
        <v>31</v>
      </c>
      <c r="E241" s="37"/>
      <c r="F241" s="30"/>
      <c r="G241" s="38"/>
      <c r="H241" s="32"/>
      <c r="I241" s="33"/>
      <c r="J241" s="33"/>
      <c r="K241" s="3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>
        <v>234</v>
      </c>
      <c r="B242" s="37" t="s">
        <v>44</v>
      </c>
      <c r="C242" s="31">
        <v>22</v>
      </c>
      <c r="D242" s="31" t="s">
        <v>32</v>
      </c>
      <c r="E242" s="37" t="s">
        <v>30</v>
      </c>
      <c r="F242" s="30"/>
      <c r="G242" s="38">
        <v>7</v>
      </c>
      <c r="H242" s="32">
        <v>5.5</v>
      </c>
      <c r="I242" s="33">
        <f>G242*$Q$3*$Q$4</f>
        <v>242.87999999999997</v>
      </c>
      <c r="J242" s="33">
        <f>H242*$Q$3*$S$4</f>
        <v>356.77714285714285</v>
      </c>
      <c r="K242" s="3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>
        <v>235</v>
      </c>
      <c r="B243" s="37" t="s">
        <v>44</v>
      </c>
      <c r="C243" s="31">
        <v>23</v>
      </c>
      <c r="D243" s="31" t="s">
        <v>33</v>
      </c>
      <c r="E243" s="43" t="s">
        <v>30</v>
      </c>
      <c r="F243" s="44"/>
      <c r="G243" s="38">
        <v>7</v>
      </c>
      <c r="H243" s="32">
        <v>5.5</v>
      </c>
      <c r="I243" s="47">
        <f>($Q$3*$Q$5*4)+($Q$3*$Q$6*(G243-4))</f>
        <v>416.36571428571426</v>
      </c>
      <c r="J243" s="33">
        <f>H243*$Q$3*$S$6</f>
        <v>381.6685714285714</v>
      </c>
      <c r="K243" s="3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>
        <v>236</v>
      </c>
      <c r="B244" s="37" t="s">
        <v>44</v>
      </c>
      <c r="C244" s="31">
        <v>24</v>
      </c>
      <c r="D244" s="31" t="s">
        <v>34</v>
      </c>
      <c r="E244" s="43" t="s">
        <v>30</v>
      </c>
      <c r="F244" s="44"/>
      <c r="G244" s="38">
        <v>7</v>
      </c>
      <c r="H244" s="32">
        <v>5.5</v>
      </c>
      <c r="I244" s="47">
        <f>G244*$Q$3*$Q$7</f>
        <v>485.75999999999993</v>
      </c>
      <c r="J244" s="33">
        <f>H244*$Q$3*$S$7</f>
        <v>381.6685714285714</v>
      </c>
      <c r="K244" s="3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>
        <v>237</v>
      </c>
      <c r="B245" s="37" t="s">
        <v>44</v>
      </c>
      <c r="C245" s="31">
        <v>25</v>
      </c>
      <c r="D245" s="31" t="s">
        <v>36</v>
      </c>
      <c r="E245" s="37"/>
      <c r="F245" s="30"/>
      <c r="G245" s="38"/>
      <c r="H245" s="32"/>
      <c r="I245" s="47"/>
      <c r="J245" s="33"/>
      <c r="K245" s="3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>
        <v>238</v>
      </c>
      <c r="B246" s="37" t="s">
        <v>44</v>
      </c>
      <c r="C246" s="31">
        <v>26</v>
      </c>
      <c r="D246" s="31" t="s">
        <v>37</v>
      </c>
      <c r="E246" s="37"/>
      <c r="F246" s="30"/>
      <c r="G246" s="38"/>
      <c r="H246" s="32"/>
      <c r="I246" s="47"/>
      <c r="J246" s="33"/>
      <c r="K246" s="3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>
        <v>239</v>
      </c>
      <c r="B247" s="37" t="s">
        <v>44</v>
      </c>
      <c r="C247" s="31">
        <v>27</v>
      </c>
      <c r="D247" s="31" t="s">
        <v>29</v>
      </c>
      <c r="E247" s="37" t="s">
        <v>0</v>
      </c>
      <c r="F247" s="30"/>
      <c r="G247" s="38">
        <v>7</v>
      </c>
      <c r="H247" s="32">
        <v>5.5</v>
      </c>
      <c r="I247" s="47">
        <f t="shared" ref="I247:I248" si="68">G247*$Q$3*$Q$4</f>
        <v>242.87999999999997</v>
      </c>
      <c r="J247" s="33">
        <f t="shared" ref="J247:J248" si="69">H247*$Q$3*$S$4</f>
        <v>356.77714285714285</v>
      </c>
      <c r="K247" s="3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>
        <v>240</v>
      </c>
      <c r="B248" s="37" t="s">
        <v>44</v>
      </c>
      <c r="C248" s="31">
        <v>28</v>
      </c>
      <c r="D248" s="31" t="s">
        <v>31</v>
      </c>
      <c r="E248" s="37" t="s">
        <v>0</v>
      </c>
      <c r="F248" s="30"/>
      <c r="G248" s="38">
        <v>7</v>
      </c>
      <c r="H248" s="32">
        <v>5.5</v>
      </c>
      <c r="I248" s="47">
        <f t="shared" si="68"/>
        <v>242.87999999999997</v>
      </c>
      <c r="J248" s="33">
        <f t="shared" si="69"/>
        <v>356.77714285714285</v>
      </c>
      <c r="K248" s="3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>
        <v>241</v>
      </c>
      <c r="B249" s="37" t="s">
        <v>44</v>
      </c>
      <c r="C249" s="31">
        <v>29</v>
      </c>
      <c r="D249" s="31" t="s">
        <v>32</v>
      </c>
      <c r="E249" s="37"/>
      <c r="F249" s="30"/>
      <c r="G249" s="38"/>
      <c r="H249" s="32"/>
      <c r="I249" s="47"/>
      <c r="J249" s="33"/>
      <c r="K249" s="3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>
        <v>242</v>
      </c>
      <c r="B250" s="37" t="s">
        <v>44</v>
      </c>
      <c r="C250" s="31">
        <v>30</v>
      </c>
      <c r="D250" s="31" t="s">
        <v>33</v>
      </c>
      <c r="E250" s="37"/>
      <c r="F250" s="30"/>
      <c r="G250" s="38"/>
      <c r="H250" s="32"/>
      <c r="I250" s="47"/>
      <c r="J250" s="33"/>
      <c r="K250" s="3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>
        <v>243</v>
      </c>
      <c r="B251" s="37" t="s">
        <v>44</v>
      </c>
      <c r="C251" s="31">
        <v>31</v>
      </c>
      <c r="D251" s="31" t="s">
        <v>34</v>
      </c>
      <c r="E251" s="37"/>
      <c r="F251" s="30"/>
      <c r="G251" s="38"/>
      <c r="H251" s="32"/>
      <c r="I251" s="47"/>
      <c r="J251" s="33"/>
      <c r="K251" s="3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>
        <v>244</v>
      </c>
      <c r="B252" s="37" t="s">
        <v>45</v>
      </c>
      <c r="C252" s="31">
        <v>1</v>
      </c>
      <c r="D252" s="31" t="s">
        <v>36</v>
      </c>
      <c r="E252" s="37" t="s">
        <v>30</v>
      </c>
      <c r="F252" s="30"/>
      <c r="G252" s="38">
        <v>7</v>
      </c>
      <c r="H252" s="32">
        <v>5.5</v>
      </c>
      <c r="I252" s="47">
        <f t="shared" ref="I252:I253" si="70">G252*$Q$3*$Q$4</f>
        <v>242.87999999999997</v>
      </c>
      <c r="J252" s="33">
        <f t="shared" ref="J252:J253" si="71">H252*$Q$3*$S$4</f>
        <v>356.77714285714285</v>
      </c>
      <c r="K252" s="3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>
        <v>245</v>
      </c>
      <c r="B253" s="37" t="s">
        <v>45</v>
      </c>
      <c r="C253" s="31">
        <v>2</v>
      </c>
      <c r="D253" s="31" t="s">
        <v>37</v>
      </c>
      <c r="E253" s="37" t="s">
        <v>30</v>
      </c>
      <c r="F253" s="30"/>
      <c r="G253" s="38">
        <v>7</v>
      </c>
      <c r="H253" s="32">
        <v>5.5</v>
      </c>
      <c r="I253" s="47">
        <f t="shared" si="70"/>
        <v>242.87999999999997</v>
      </c>
      <c r="J253" s="33">
        <f t="shared" si="71"/>
        <v>356.77714285714285</v>
      </c>
      <c r="K253" s="3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>
        <v>246</v>
      </c>
      <c r="B254" s="37" t="s">
        <v>45</v>
      </c>
      <c r="C254" s="31">
        <v>3</v>
      </c>
      <c r="D254" s="31" t="s">
        <v>29</v>
      </c>
      <c r="E254" s="37"/>
      <c r="F254" s="30"/>
      <c r="G254" s="38"/>
      <c r="H254" s="32"/>
      <c r="I254" s="47"/>
      <c r="J254" s="33"/>
      <c r="K254" s="3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>
        <v>247</v>
      </c>
      <c r="B255" s="37" t="s">
        <v>45</v>
      </c>
      <c r="C255" s="31">
        <v>4</v>
      </c>
      <c r="D255" s="31" t="s">
        <v>31</v>
      </c>
      <c r="E255" s="37"/>
      <c r="F255" s="30"/>
      <c r="G255" s="38"/>
      <c r="H255" s="32"/>
      <c r="I255" s="47"/>
      <c r="J255" s="33"/>
      <c r="K255" s="3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>
        <v>248</v>
      </c>
      <c r="B256" s="37" t="s">
        <v>45</v>
      </c>
      <c r="C256" s="31">
        <v>5</v>
      </c>
      <c r="D256" s="31" t="s">
        <v>32</v>
      </c>
      <c r="E256" s="37" t="s">
        <v>0</v>
      </c>
      <c r="F256" s="30"/>
      <c r="G256" s="38">
        <v>7</v>
      </c>
      <c r="H256" s="32">
        <v>5.5</v>
      </c>
      <c r="I256" s="47">
        <f>G256*$Q$3*$Q$4</f>
        <v>242.87999999999997</v>
      </c>
      <c r="J256" s="33">
        <f>H256*$Q$3*$S$4</f>
        <v>356.77714285714285</v>
      </c>
      <c r="K256" s="3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>
        <v>249</v>
      </c>
      <c r="B257" s="37" t="s">
        <v>45</v>
      </c>
      <c r="C257" s="31">
        <v>6</v>
      </c>
      <c r="D257" s="31" t="s">
        <v>33</v>
      </c>
      <c r="E257" s="43" t="s">
        <v>0</v>
      </c>
      <c r="F257" s="44"/>
      <c r="G257" s="38">
        <v>7</v>
      </c>
      <c r="H257" s="32">
        <v>5.5</v>
      </c>
      <c r="I257" s="47">
        <f>($Q$3*$Q$5*4)+($Q$3*$Q$6*(G257-4))</f>
        <v>416.36571428571426</v>
      </c>
      <c r="J257" s="33">
        <f>H257*$Q$3*$S$6</f>
        <v>381.6685714285714</v>
      </c>
      <c r="K257" s="3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>
        <v>250</v>
      </c>
      <c r="B258" s="37" t="s">
        <v>45</v>
      </c>
      <c r="C258" s="31">
        <v>7</v>
      </c>
      <c r="D258" s="31" t="s">
        <v>34</v>
      </c>
      <c r="E258" s="43" t="s">
        <v>0</v>
      </c>
      <c r="F258" s="44"/>
      <c r="G258" s="38">
        <v>7</v>
      </c>
      <c r="H258" s="32">
        <v>5.5</v>
      </c>
      <c r="I258" s="47">
        <f>G258*$Q$3*$Q$7</f>
        <v>485.75999999999993</v>
      </c>
      <c r="J258" s="33">
        <f>H258*$Q$3*$S$7</f>
        <v>381.6685714285714</v>
      </c>
      <c r="K258" s="3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>
        <v>251</v>
      </c>
      <c r="B259" s="37" t="s">
        <v>45</v>
      </c>
      <c r="C259" s="31">
        <v>8</v>
      </c>
      <c r="D259" s="31" t="s">
        <v>36</v>
      </c>
      <c r="E259" s="37"/>
      <c r="F259" s="30"/>
      <c r="G259" s="45"/>
      <c r="H259" s="46"/>
      <c r="I259" s="47"/>
      <c r="J259" s="33"/>
      <c r="K259" s="3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>
        <v>252</v>
      </c>
      <c r="B260" s="37" t="s">
        <v>45</v>
      </c>
      <c r="C260" s="31">
        <v>9</v>
      </c>
      <c r="D260" s="31" t="s">
        <v>37</v>
      </c>
      <c r="E260" s="37"/>
      <c r="F260" s="30"/>
      <c r="G260" s="45"/>
      <c r="H260" s="46"/>
      <c r="I260" s="47"/>
      <c r="J260" s="33"/>
      <c r="K260" s="3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thickBot="1" x14ac:dyDescent="0.25">
      <c r="A261" s="1">
        <v>253</v>
      </c>
      <c r="B261" s="37" t="s">
        <v>45</v>
      </c>
      <c r="C261" s="31">
        <v>10</v>
      </c>
      <c r="D261" s="31" t="s">
        <v>29</v>
      </c>
      <c r="E261" s="48" t="s">
        <v>30</v>
      </c>
      <c r="F261" s="50"/>
      <c r="G261" s="51">
        <v>7</v>
      </c>
      <c r="H261" s="61">
        <v>5.5</v>
      </c>
      <c r="I261" s="52">
        <f t="shared" ref="I261:I262" si="72">G261*$Q$3*$Q$4</f>
        <v>242.87999999999997</v>
      </c>
      <c r="J261" s="53">
        <f t="shared" ref="J261:J262" si="73">H261*$Q$3*$S$4</f>
        <v>356.77714285714285</v>
      </c>
      <c r="K261" s="5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>
        <v>254</v>
      </c>
      <c r="B262" s="37" t="s">
        <v>45</v>
      </c>
      <c r="C262" s="31">
        <v>11</v>
      </c>
      <c r="D262" s="31" t="s">
        <v>31</v>
      </c>
      <c r="E262" s="55" t="s">
        <v>30</v>
      </c>
      <c r="F262" s="56"/>
      <c r="G262" s="57">
        <v>7</v>
      </c>
      <c r="H262" s="62">
        <v>5.5</v>
      </c>
      <c r="I262" s="58">
        <f t="shared" si="72"/>
        <v>242.87999999999997</v>
      </c>
      <c r="J262" s="59">
        <f t="shared" si="73"/>
        <v>356.77714285714285</v>
      </c>
      <c r="K262" s="6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>
        <v>255</v>
      </c>
      <c r="B263" s="37" t="s">
        <v>45</v>
      </c>
      <c r="C263" s="31">
        <v>12</v>
      </c>
      <c r="D263" s="31" t="s">
        <v>32</v>
      </c>
      <c r="E263" s="37"/>
      <c r="F263" s="30"/>
      <c r="G263" s="38"/>
      <c r="H263" s="32"/>
      <c r="I263" s="47"/>
      <c r="J263" s="33"/>
      <c r="K263" s="3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>
        <v>256</v>
      </c>
      <c r="B264" s="37" t="s">
        <v>45</v>
      </c>
      <c r="C264" s="31">
        <v>13</v>
      </c>
      <c r="D264" s="31" t="s">
        <v>33</v>
      </c>
      <c r="E264" s="37"/>
      <c r="F264" s="30"/>
      <c r="G264" s="38"/>
      <c r="H264" s="32"/>
      <c r="I264" s="47"/>
      <c r="J264" s="33"/>
      <c r="K264" s="3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>
        <v>257</v>
      </c>
      <c r="B265" s="37" t="s">
        <v>45</v>
      </c>
      <c r="C265" s="31">
        <v>14</v>
      </c>
      <c r="D265" s="31" t="s">
        <v>34</v>
      </c>
      <c r="E265" s="37"/>
      <c r="F265" s="30"/>
      <c r="G265" s="38"/>
      <c r="H265" s="32"/>
      <c r="I265" s="47"/>
      <c r="J265" s="33"/>
      <c r="K265" s="3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>
        <v>258</v>
      </c>
      <c r="B266" s="37" t="s">
        <v>45</v>
      </c>
      <c r="C266" s="31">
        <v>15</v>
      </c>
      <c r="D266" s="31" t="s">
        <v>36</v>
      </c>
      <c r="E266" s="37" t="s">
        <v>0</v>
      </c>
      <c r="F266" s="30"/>
      <c r="G266" s="38">
        <v>7</v>
      </c>
      <c r="H266" s="32">
        <v>5.5</v>
      </c>
      <c r="I266" s="47">
        <f t="shared" ref="I266:I267" si="74">G266*$Q$3*$Q$4</f>
        <v>242.87999999999997</v>
      </c>
      <c r="J266" s="33">
        <f t="shared" ref="J266:J267" si="75">H266*$Q$3*$S$4</f>
        <v>356.77714285714285</v>
      </c>
      <c r="K266" s="3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>
        <v>259</v>
      </c>
      <c r="B267" s="37" t="s">
        <v>45</v>
      </c>
      <c r="C267" s="31">
        <v>16</v>
      </c>
      <c r="D267" s="31" t="s">
        <v>37</v>
      </c>
      <c r="E267" s="37" t="s">
        <v>0</v>
      </c>
      <c r="F267" s="30"/>
      <c r="G267" s="38">
        <v>7</v>
      </c>
      <c r="H267" s="32">
        <v>5.5</v>
      </c>
      <c r="I267" s="47">
        <f t="shared" si="74"/>
        <v>242.87999999999997</v>
      </c>
      <c r="J267" s="33">
        <f t="shared" si="75"/>
        <v>356.77714285714285</v>
      </c>
      <c r="K267" s="3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>
        <v>260</v>
      </c>
      <c r="B268" s="37" t="s">
        <v>45</v>
      </c>
      <c r="C268" s="31">
        <v>17</v>
      </c>
      <c r="D268" s="31" t="s">
        <v>29</v>
      </c>
      <c r="E268" s="37"/>
      <c r="F268" s="30"/>
      <c r="G268" s="38"/>
      <c r="H268" s="32"/>
      <c r="I268" s="47"/>
      <c r="J268" s="33"/>
      <c r="K268" s="3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>
        <v>261</v>
      </c>
      <c r="B269" s="37" t="s">
        <v>45</v>
      </c>
      <c r="C269" s="31">
        <v>18</v>
      </c>
      <c r="D269" s="31" t="s">
        <v>31</v>
      </c>
      <c r="E269" s="37"/>
      <c r="F269" s="30"/>
      <c r="G269" s="38"/>
      <c r="H269" s="32"/>
      <c r="I269" s="33"/>
      <c r="J269" s="33"/>
      <c r="K269" s="3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>
        <v>262</v>
      </c>
      <c r="B270" s="37" t="s">
        <v>45</v>
      </c>
      <c r="C270" s="31">
        <v>19</v>
      </c>
      <c r="D270" s="31" t="s">
        <v>32</v>
      </c>
      <c r="E270" s="37" t="s">
        <v>30</v>
      </c>
      <c r="F270" s="30"/>
      <c r="G270" s="38">
        <v>7</v>
      </c>
      <c r="H270" s="32">
        <v>5.5</v>
      </c>
      <c r="I270" s="33">
        <f>G270*$Q$3*$Q$4</f>
        <v>242.87999999999997</v>
      </c>
      <c r="J270" s="33">
        <f>H270*$Q$3*$S$4</f>
        <v>356.77714285714285</v>
      </c>
      <c r="K270" s="3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>
        <v>263</v>
      </c>
      <c r="B271" s="37" t="s">
        <v>45</v>
      </c>
      <c r="C271" s="31">
        <v>20</v>
      </c>
      <c r="D271" s="31" t="s">
        <v>33</v>
      </c>
      <c r="E271" s="43" t="s">
        <v>30</v>
      </c>
      <c r="F271" s="44"/>
      <c r="G271" s="38">
        <v>7</v>
      </c>
      <c r="H271" s="32">
        <v>5.5</v>
      </c>
      <c r="I271" s="33">
        <f>($Q$3*$Q$5*4)+($Q$3*$Q$6*(G271-4))</f>
        <v>416.36571428571426</v>
      </c>
      <c r="J271" s="33">
        <f>H271*$Q$3*$S$6</f>
        <v>381.6685714285714</v>
      </c>
      <c r="K271" s="3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>
        <v>264</v>
      </c>
      <c r="B272" s="37" t="s">
        <v>45</v>
      </c>
      <c r="C272" s="31">
        <v>21</v>
      </c>
      <c r="D272" s="31" t="s">
        <v>34</v>
      </c>
      <c r="E272" s="43" t="s">
        <v>30</v>
      </c>
      <c r="F272" s="44"/>
      <c r="G272" s="38">
        <v>7</v>
      </c>
      <c r="H272" s="32">
        <v>5.5</v>
      </c>
      <c r="I272" s="33">
        <f>G272*$Q$3*$Q$7</f>
        <v>485.75999999999993</v>
      </c>
      <c r="J272" s="33">
        <f>H272*$Q$3*$S$7</f>
        <v>381.6685714285714</v>
      </c>
      <c r="K272" s="3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>
        <v>265</v>
      </c>
      <c r="B273" s="37" t="s">
        <v>45</v>
      </c>
      <c r="C273" s="31">
        <v>22</v>
      </c>
      <c r="D273" s="31" t="s">
        <v>36</v>
      </c>
      <c r="E273" s="37"/>
      <c r="F273" s="30"/>
      <c r="G273" s="38"/>
      <c r="H273" s="32"/>
      <c r="I273" s="33"/>
      <c r="J273" s="33"/>
      <c r="K273" s="3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>
        <v>266</v>
      </c>
      <c r="B274" s="37" t="s">
        <v>45</v>
      </c>
      <c r="C274" s="31">
        <v>23</v>
      </c>
      <c r="D274" s="31" t="s">
        <v>37</v>
      </c>
      <c r="E274" s="37"/>
      <c r="F274" s="30"/>
      <c r="G274" s="38"/>
      <c r="H274" s="32"/>
      <c r="I274" s="33"/>
      <c r="J274" s="33"/>
      <c r="K274" s="3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>
        <v>267</v>
      </c>
      <c r="B275" s="37" t="s">
        <v>45</v>
      </c>
      <c r="C275" s="31">
        <v>24</v>
      </c>
      <c r="D275" s="31" t="s">
        <v>29</v>
      </c>
      <c r="E275" s="37" t="s">
        <v>0</v>
      </c>
      <c r="F275" s="30"/>
      <c r="G275" s="38">
        <v>7</v>
      </c>
      <c r="H275" s="32">
        <v>5.5</v>
      </c>
      <c r="I275" s="33">
        <f t="shared" ref="I275:I276" si="76">G275*$Q$3*$Q$4</f>
        <v>242.87999999999997</v>
      </c>
      <c r="J275" s="33">
        <f t="shared" ref="J275:J276" si="77">H275*$Q$3*$S$4</f>
        <v>356.77714285714285</v>
      </c>
      <c r="K275" s="3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>
        <v>268</v>
      </c>
      <c r="B276" s="37" t="s">
        <v>45</v>
      </c>
      <c r="C276" s="31">
        <v>25</v>
      </c>
      <c r="D276" s="31" t="s">
        <v>31</v>
      </c>
      <c r="E276" s="37" t="s">
        <v>0</v>
      </c>
      <c r="F276" s="30"/>
      <c r="G276" s="38">
        <v>7</v>
      </c>
      <c r="H276" s="32">
        <v>5.5</v>
      </c>
      <c r="I276" s="33">
        <f t="shared" si="76"/>
        <v>242.87999999999997</v>
      </c>
      <c r="J276" s="33">
        <f t="shared" si="77"/>
        <v>356.77714285714285</v>
      </c>
      <c r="K276" s="3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>
        <v>269</v>
      </c>
      <c r="B277" s="37" t="s">
        <v>45</v>
      </c>
      <c r="C277" s="31">
        <v>26</v>
      </c>
      <c r="D277" s="31" t="s">
        <v>32</v>
      </c>
      <c r="E277" s="37"/>
      <c r="F277" s="30"/>
      <c r="G277" s="38"/>
      <c r="H277" s="32"/>
      <c r="I277" s="33"/>
      <c r="J277" s="33"/>
      <c r="K277" s="3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>
        <v>270</v>
      </c>
      <c r="B278" s="37" t="s">
        <v>45</v>
      </c>
      <c r="C278" s="31">
        <v>27</v>
      </c>
      <c r="D278" s="31" t="s">
        <v>33</v>
      </c>
      <c r="E278" s="37"/>
      <c r="F278" s="30"/>
      <c r="G278" s="38"/>
      <c r="H278" s="32"/>
      <c r="I278" s="33"/>
      <c r="J278" s="33"/>
      <c r="K278" s="3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>
        <v>271</v>
      </c>
      <c r="B279" s="37" t="s">
        <v>45</v>
      </c>
      <c r="C279" s="31">
        <v>28</v>
      </c>
      <c r="D279" s="31" t="s">
        <v>34</v>
      </c>
      <c r="E279" s="37"/>
      <c r="F279" s="30"/>
      <c r="G279" s="38"/>
      <c r="H279" s="32"/>
      <c r="I279" s="33"/>
      <c r="J279" s="33"/>
      <c r="K279" s="3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>
        <v>272</v>
      </c>
      <c r="B280" s="37" t="s">
        <v>45</v>
      </c>
      <c r="C280" s="31">
        <v>29</v>
      </c>
      <c r="D280" s="31" t="s">
        <v>36</v>
      </c>
      <c r="E280" s="37" t="s">
        <v>30</v>
      </c>
      <c r="F280" s="30"/>
      <c r="G280" s="38">
        <v>7</v>
      </c>
      <c r="H280" s="32">
        <v>5.5</v>
      </c>
      <c r="I280" s="33">
        <f t="shared" ref="I280:I281" si="78">G280*$Q$3*$Q$4</f>
        <v>242.87999999999997</v>
      </c>
      <c r="J280" s="33">
        <f t="shared" ref="J280:J281" si="79">H280*$Q$3*$S$4</f>
        <v>356.77714285714285</v>
      </c>
      <c r="K280" s="3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>
        <v>273</v>
      </c>
      <c r="B281" s="37" t="s">
        <v>45</v>
      </c>
      <c r="C281" s="31">
        <v>30</v>
      </c>
      <c r="D281" s="31" t="s">
        <v>37</v>
      </c>
      <c r="E281" s="37" t="s">
        <v>30</v>
      </c>
      <c r="F281" s="30"/>
      <c r="G281" s="38">
        <v>7</v>
      </c>
      <c r="H281" s="32">
        <v>5.5</v>
      </c>
      <c r="I281" s="33">
        <f t="shared" si="78"/>
        <v>242.87999999999997</v>
      </c>
      <c r="J281" s="33">
        <f t="shared" si="79"/>
        <v>356.77714285714285</v>
      </c>
      <c r="K281" s="3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>
        <v>274</v>
      </c>
      <c r="B282" s="37" t="s">
        <v>46</v>
      </c>
      <c r="C282" s="31">
        <v>1</v>
      </c>
      <c r="D282" s="31" t="s">
        <v>29</v>
      </c>
      <c r="E282" s="37"/>
      <c r="F282" s="30"/>
      <c r="G282" s="38"/>
      <c r="H282" s="32"/>
      <c r="I282" s="33"/>
      <c r="J282" s="33"/>
      <c r="K282" s="3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>
        <v>275</v>
      </c>
      <c r="B283" s="37" t="s">
        <v>46</v>
      </c>
      <c r="C283" s="31">
        <v>2</v>
      </c>
      <c r="D283" s="31" t="s">
        <v>31</v>
      </c>
      <c r="E283" s="37"/>
      <c r="F283" s="30"/>
      <c r="G283" s="38"/>
      <c r="H283" s="32"/>
      <c r="I283" s="33"/>
      <c r="J283" s="33"/>
      <c r="K283" s="3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>
        <v>276</v>
      </c>
      <c r="B284" s="37" t="s">
        <v>46</v>
      </c>
      <c r="C284" s="31">
        <v>3</v>
      </c>
      <c r="D284" s="31" t="s">
        <v>32</v>
      </c>
      <c r="E284" s="37" t="s">
        <v>0</v>
      </c>
      <c r="F284" s="30"/>
      <c r="G284" s="38">
        <v>7</v>
      </c>
      <c r="H284" s="32">
        <v>5.5</v>
      </c>
      <c r="I284" s="33">
        <f>G284*$Q$3*$Q$4</f>
        <v>242.87999999999997</v>
      </c>
      <c r="J284" s="33">
        <f>H284*$Q$3*$S$4</f>
        <v>356.77714285714285</v>
      </c>
      <c r="K284" s="3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>
        <v>277</v>
      </c>
      <c r="B285" s="37" t="s">
        <v>46</v>
      </c>
      <c r="C285" s="31">
        <v>4</v>
      </c>
      <c r="D285" s="31" t="s">
        <v>33</v>
      </c>
      <c r="E285" s="43" t="s">
        <v>0</v>
      </c>
      <c r="F285" s="44"/>
      <c r="G285" s="38">
        <v>7</v>
      </c>
      <c r="H285" s="32">
        <v>5.5</v>
      </c>
      <c r="I285" s="33">
        <f>($Q$3*$Q$5*4)+($Q$3*$Q$6*(G285-4))</f>
        <v>416.36571428571426</v>
      </c>
      <c r="J285" s="33">
        <f>H285*$Q$3*$S$6</f>
        <v>381.6685714285714</v>
      </c>
      <c r="K285" s="3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>
        <v>278</v>
      </c>
      <c r="B286" s="37" t="s">
        <v>46</v>
      </c>
      <c r="C286" s="31">
        <v>5</v>
      </c>
      <c r="D286" s="31" t="s">
        <v>34</v>
      </c>
      <c r="E286" s="43" t="s">
        <v>0</v>
      </c>
      <c r="F286" s="44"/>
      <c r="G286" s="38">
        <v>7</v>
      </c>
      <c r="H286" s="32">
        <v>5.5</v>
      </c>
      <c r="I286" s="33">
        <f>G286*$Q$3*$Q$7</f>
        <v>485.75999999999993</v>
      </c>
      <c r="J286" s="33">
        <f>H286*$Q$3*$S$7</f>
        <v>381.6685714285714</v>
      </c>
      <c r="K286" s="3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>
        <v>279</v>
      </c>
      <c r="B287" s="37" t="s">
        <v>46</v>
      </c>
      <c r="C287" s="31">
        <v>6</v>
      </c>
      <c r="D287" s="31" t="s">
        <v>36</v>
      </c>
      <c r="E287" s="37"/>
      <c r="F287" s="30"/>
      <c r="G287" s="45"/>
      <c r="H287" s="46"/>
      <c r="I287" s="33"/>
      <c r="J287" s="33"/>
      <c r="K287" s="3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>
        <v>280</v>
      </c>
      <c r="B288" s="37" t="s">
        <v>46</v>
      </c>
      <c r="C288" s="31">
        <v>7</v>
      </c>
      <c r="D288" s="31" t="s">
        <v>37</v>
      </c>
      <c r="E288" s="37"/>
      <c r="F288" s="30"/>
      <c r="G288" s="45"/>
      <c r="H288" s="46"/>
      <c r="I288" s="33"/>
      <c r="J288" s="33"/>
      <c r="K288" s="3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thickBot="1" x14ac:dyDescent="0.25">
      <c r="A289" s="1">
        <v>281</v>
      </c>
      <c r="B289" s="37" t="s">
        <v>46</v>
      </c>
      <c r="C289" s="31">
        <v>8</v>
      </c>
      <c r="D289" s="31" t="s">
        <v>29</v>
      </c>
      <c r="E289" s="48" t="s">
        <v>30</v>
      </c>
      <c r="F289" s="50"/>
      <c r="G289" s="51">
        <v>7</v>
      </c>
      <c r="H289" s="61">
        <v>5.5</v>
      </c>
      <c r="I289" s="33">
        <f t="shared" ref="I289:I290" si="80">G289*$Q$3*$Q$4</f>
        <v>242.87999999999997</v>
      </c>
      <c r="J289" s="33">
        <f t="shared" ref="J289:J290" si="81">H289*$Q$3*$S$4</f>
        <v>356.77714285714285</v>
      </c>
      <c r="K289" s="5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>
        <v>282</v>
      </c>
      <c r="B290" s="37" t="s">
        <v>46</v>
      </c>
      <c r="C290" s="31">
        <v>9</v>
      </c>
      <c r="D290" s="31" t="s">
        <v>31</v>
      </c>
      <c r="E290" s="55" t="s">
        <v>30</v>
      </c>
      <c r="F290" s="56"/>
      <c r="G290" s="57">
        <v>7</v>
      </c>
      <c r="H290" s="62">
        <v>5.5</v>
      </c>
      <c r="I290" s="33">
        <f t="shared" si="80"/>
        <v>242.87999999999997</v>
      </c>
      <c r="J290" s="33">
        <f t="shared" si="81"/>
        <v>356.77714285714285</v>
      </c>
      <c r="K290" s="6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>
        <v>283</v>
      </c>
      <c r="B291" s="37" t="s">
        <v>46</v>
      </c>
      <c r="C291" s="31">
        <v>10</v>
      </c>
      <c r="D291" s="31" t="s">
        <v>32</v>
      </c>
      <c r="E291" s="37"/>
      <c r="F291" s="30"/>
      <c r="G291" s="38"/>
      <c r="H291" s="32"/>
      <c r="I291" s="33"/>
      <c r="J291" s="33"/>
      <c r="K291" s="3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>
        <v>284</v>
      </c>
      <c r="B292" s="37" t="s">
        <v>46</v>
      </c>
      <c r="C292" s="31">
        <v>11</v>
      </c>
      <c r="D292" s="31" t="s">
        <v>33</v>
      </c>
      <c r="E292" s="37"/>
      <c r="F292" s="30"/>
      <c r="G292" s="38"/>
      <c r="H292" s="32"/>
      <c r="I292" s="33"/>
      <c r="J292" s="33"/>
      <c r="K292" s="3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>
        <v>285</v>
      </c>
      <c r="B293" s="37" t="s">
        <v>46</v>
      </c>
      <c r="C293" s="31">
        <v>12</v>
      </c>
      <c r="D293" s="31" t="s">
        <v>34</v>
      </c>
      <c r="E293" s="37"/>
      <c r="F293" s="30"/>
      <c r="G293" s="38"/>
      <c r="H293" s="32"/>
      <c r="I293" s="33"/>
      <c r="J293" s="33"/>
      <c r="K293" s="3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>
        <v>286</v>
      </c>
      <c r="B294" s="37" t="s">
        <v>46</v>
      </c>
      <c r="C294" s="31">
        <v>13</v>
      </c>
      <c r="D294" s="31" t="s">
        <v>36</v>
      </c>
      <c r="E294" s="37" t="s">
        <v>0</v>
      </c>
      <c r="F294" s="30"/>
      <c r="G294" s="38">
        <v>7</v>
      </c>
      <c r="H294" s="32">
        <v>5.5</v>
      </c>
      <c r="I294" s="33">
        <f t="shared" ref="I294:I295" si="82">G294*$Q$3*$Q$4</f>
        <v>242.87999999999997</v>
      </c>
      <c r="J294" s="33">
        <f t="shared" ref="J294:J295" si="83">H294*$Q$3*$S$4</f>
        <v>356.77714285714285</v>
      </c>
      <c r="K294" s="3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>
        <v>287</v>
      </c>
      <c r="B295" s="37" t="s">
        <v>46</v>
      </c>
      <c r="C295" s="31">
        <v>14</v>
      </c>
      <c r="D295" s="31" t="s">
        <v>37</v>
      </c>
      <c r="E295" s="37" t="s">
        <v>0</v>
      </c>
      <c r="F295" s="30"/>
      <c r="G295" s="38">
        <v>7</v>
      </c>
      <c r="H295" s="32">
        <v>5.5</v>
      </c>
      <c r="I295" s="47">
        <f t="shared" si="82"/>
        <v>242.87999999999997</v>
      </c>
      <c r="J295" s="33">
        <f t="shared" si="83"/>
        <v>356.77714285714285</v>
      </c>
      <c r="K295" s="3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>
        <v>288</v>
      </c>
      <c r="B296" s="37" t="s">
        <v>46</v>
      </c>
      <c r="C296" s="31">
        <v>15</v>
      </c>
      <c r="D296" s="31" t="s">
        <v>29</v>
      </c>
      <c r="E296" s="37"/>
      <c r="F296" s="30"/>
      <c r="G296" s="38"/>
      <c r="H296" s="32"/>
      <c r="I296" s="47"/>
      <c r="J296" s="33"/>
      <c r="K296" s="3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>
        <v>289</v>
      </c>
      <c r="B297" s="37" t="s">
        <v>46</v>
      </c>
      <c r="C297" s="31">
        <v>16</v>
      </c>
      <c r="D297" s="31" t="s">
        <v>31</v>
      </c>
      <c r="E297" s="37"/>
      <c r="F297" s="30"/>
      <c r="G297" s="38"/>
      <c r="H297" s="32"/>
      <c r="I297" s="47"/>
      <c r="J297" s="33"/>
      <c r="K297" s="3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>
        <v>290</v>
      </c>
      <c r="B298" s="37" t="s">
        <v>46</v>
      </c>
      <c r="C298" s="31">
        <v>17</v>
      </c>
      <c r="D298" s="31" t="s">
        <v>32</v>
      </c>
      <c r="E298" s="37" t="s">
        <v>30</v>
      </c>
      <c r="F298" s="30"/>
      <c r="G298" s="38">
        <v>7</v>
      </c>
      <c r="H298" s="32">
        <v>5.5</v>
      </c>
      <c r="I298" s="47">
        <f>G298*$Q$3*$Q$4</f>
        <v>242.87999999999997</v>
      </c>
      <c r="J298" s="33">
        <f>H298*$Q$3*$S$4</f>
        <v>356.77714285714285</v>
      </c>
      <c r="K298" s="3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>
        <v>291</v>
      </c>
      <c r="B299" s="37" t="s">
        <v>46</v>
      </c>
      <c r="C299" s="31">
        <v>18</v>
      </c>
      <c r="D299" s="31" t="s">
        <v>33</v>
      </c>
      <c r="E299" s="43" t="s">
        <v>30</v>
      </c>
      <c r="F299" s="44"/>
      <c r="G299" s="38">
        <v>7</v>
      </c>
      <c r="H299" s="32">
        <v>5.5</v>
      </c>
      <c r="I299" s="47">
        <f>($Q$3*$Q$5*4)+($Q$3*$Q$6*(G299-4))</f>
        <v>416.36571428571426</v>
      </c>
      <c r="J299" s="33">
        <f>H299*$Q$3*$S$6</f>
        <v>381.6685714285714</v>
      </c>
      <c r="K299" s="3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>
        <v>292</v>
      </c>
      <c r="B300" s="37" t="s">
        <v>46</v>
      </c>
      <c r="C300" s="31">
        <v>19</v>
      </c>
      <c r="D300" s="31" t="s">
        <v>34</v>
      </c>
      <c r="E300" s="43" t="s">
        <v>30</v>
      </c>
      <c r="F300" s="44"/>
      <c r="G300" s="38">
        <v>7</v>
      </c>
      <c r="H300" s="32">
        <v>5.5</v>
      </c>
      <c r="I300" s="47">
        <f>G300*$Q$3*$Q$7</f>
        <v>485.75999999999993</v>
      </c>
      <c r="J300" s="33">
        <f>H300*$Q$3*$S$7</f>
        <v>381.6685714285714</v>
      </c>
      <c r="K300" s="3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>
        <v>293</v>
      </c>
      <c r="B301" s="37" t="s">
        <v>46</v>
      </c>
      <c r="C301" s="31">
        <v>20</v>
      </c>
      <c r="D301" s="31" t="s">
        <v>36</v>
      </c>
      <c r="E301" s="37"/>
      <c r="F301" s="30"/>
      <c r="G301" s="38"/>
      <c r="H301" s="32"/>
      <c r="I301" s="47"/>
      <c r="J301" s="33"/>
      <c r="K301" s="3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>
        <v>294</v>
      </c>
      <c r="B302" s="37" t="s">
        <v>46</v>
      </c>
      <c r="C302" s="31">
        <v>21</v>
      </c>
      <c r="D302" s="31" t="s">
        <v>37</v>
      </c>
      <c r="E302" s="37"/>
      <c r="F302" s="30"/>
      <c r="G302" s="38"/>
      <c r="H302" s="32"/>
      <c r="I302" s="47"/>
      <c r="J302" s="33"/>
      <c r="K302" s="3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>
        <v>295</v>
      </c>
      <c r="B303" s="37" t="s">
        <v>46</v>
      </c>
      <c r="C303" s="31">
        <v>22</v>
      </c>
      <c r="D303" s="31" t="s">
        <v>29</v>
      </c>
      <c r="E303" s="37" t="s">
        <v>0</v>
      </c>
      <c r="F303" s="30"/>
      <c r="G303" s="38">
        <v>7</v>
      </c>
      <c r="H303" s="32">
        <v>5.5</v>
      </c>
      <c r="I303" s="47">
        <f t="shared" ref="I303:I304" si="84">G303*$Q$3*$Q$4</f>
        <v>242.87999999999997</v>
      </c>
      <c r="J303" s="33">
        <f t="shared" ref="J303:J304" si="85">H303*$Q$3*$S$4</f>
        <v>356.77714285714285</v>
      </c>
      <c r="K303" s="3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>
        <v>296</v>
      </c>
      <c r="B304" s="37" t="s">
        <v>46</v>
      </c>
      <c r="C304" s="31">
        <v>23</v>
      </c>
      <c r="D304" s="31" t="s">
        <v>31</v>
      </c>
      <c r="E304" s="37" t="s">
        <v>0</v>
      </c>
      <c r="F304" s="30"/>
      <c r="G304" s="38">
        <v>7</v>
      </c>
      <c r="H304" s="32">
        <v>5.5</v>
      </c>
      <c r="I304" s="47">
        <f t="shared" si="84"/>
        <v>242.87999999999997</v>
      </c>
      <c r="J304" s="33">
        <f t="shared" si="85"/>
        <v>356.77714285714285</v>
      </c>
      <c r="K304" s="3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>
        <v>297</v>
      </c>
      <c r="B305" s="37" t="s">
        <v>46</v>
      </c>
      <c r="C305" s="31">
        <v>24</v>
      </c>
      <c r="D305" s="31" t="s">
        <v>32</v>
      </c>
      <c r="E305" s="37"/>
      <c r="F305" s="30"/>
      <c r="G305" s="38"/>
      <c r="H305" s="32"/>
      <c r="I305" s="47"/>
      <c r="J305" s="33"/>
      <c r="K305" s="3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>
        <v>298</v>
      </c>
      <c r="B306" s="37" t="s">
        <v>46</v>
      </c>
      <c r="C306" s="31">
        <v>25</v>
      </c>
      <c r="D306" s="31" t="s">
        <v>33</v>
      </c>
      <c r="E306" s="37"/>
      <c r="F306" s="30"/>
      <c r="G306" s="38"/>
      <c r="H306" s="32"/>
      <c r="I306" s="47"/>
      <c r="J306" s="33"/>
      <c r="K306" s="3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>
        <v>299</v>
      </c>
      <c r="B307" s="37" t="s">
        <v>46</v>
      </c>
      <c r="C307" s="31">
        <v>26</v>
      </c>
      <c r="D307" s="31" t="s">
        <v>34</v>
      </c>
      <c r="E307" s="37"/>
      <c r="F307" s="30"/>
      <c r="G307" s="38"/>
      <c r="H307" s="32"/>
      <c r="I307" s="47"/>
      <c r="J307" s="33"/>
      <c r="K307" s="3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>
        <v>300</v>
      </c>
      <c r="B308" s="37" t="s">
        <v>46</v>
      </c>
      <c r="C308" s="31">
        <v>27</v>
      </c>
      <c r="D308" s="31" t="s">
        <v>36</v>
      </c>
      <c r="E308" s="37" t="s">
        <v>30</v>
      </c>
      <c r="F308" s="30"/>
      <c r="G308" s="38">
        <v>7</v>
      </c>
      <c r="H308" s="32">
        <v>5.5</v>
      </c>
      <c r="I308" s="47">
        <f t="shared" ref="I308:I309" si="86">G308*$Q$3*$Q$4</f>
        <v>242.87999999999997</v>
      </c>
      <c r="J308" s="33">
        <f t="shared" ref="J308:J309" si="87">H308*$Q$3*$S$4</f>
        <v>356.77714285714285</v>
      </c>
      <c r="K308" s="3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>
        <v>301</v>
      </c>
      <c r="B309" s="37" t="s">
        <v>46</v>
      </c>
      <c r="C309" s="31">
        <v>28</v>
      </c>
      <c r="D309" s="31" t="s">
        <v>37</v>
      </c>
      <c r="E309" s="37" t="s">
        <v>30</v>
      </c>
      <c r="F309" s="30"/>
      <c r="G309" s="38">
        <v>7</v>
      </c>
      <c r="H309" s="32">
        <v>5.5</v>
      </c>
      <c r="I309" s="47">
        <f t="shared" si="86"/>
        <v>242.87999999999997</v>
      </c>
      <c r="J309" s="33">
        <f t="shared" si="87"/>
        <v>356.77714285714285</v>
      </c>
      <c r="K309" s="3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>
        <v>302</v>
      </c>
      <c r="B310" s="37" t="s">
        <v>46</v>
      </c>
      <c r="C310" s="31">
        <v>29</v>
      </c>
      <c r="D310" s="31" t="s">
        <v>29</v>
      </c>
      <c r="E310" s="37"/>
      <c r="F310" s="30"/>
      <c r="G310" s="38"/>
      <c r="H310" s="32"/>
      <c r="I310" s="47"/>
      <c r="J310" s="33"/>
      <c r="K310" s="3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>
        <v>303</v>
      </c>
      <c r="B311" s="37" t="s">
        <v>46</v>
      </c>
      <c r="C311" s="31">
        <v>30</v>
      </c>
      <c r="D311" s="31" t="s">
        <v>31</v>
      </c>
      <c r="E311" s="37"/>
      <c r="F311" s="30"/>
      <c r="G311" s="38"/>
      <c r="H311" s="32"/>
      <c r="I311" s="47"/>
      <c r="J311" s="33"/>
      <c r="K311" s="3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>
        <v>304</v>
      </c>
      <c r="B312" s="37" t="s">
        <v>46</v>
      </c>
      <c r="C312" s="31">
        <v>31</v>
      </c>
      <c r="D312" s="31" t="s">
        <v>32</v>
      </c>
      <c r="E312" s="37" t="s">
        <v>0</v>
      </c>
      <c r="F312" s="30"/>
      <c r="G312" s="38">
        <v>7</v>
      </c>
      <c r="H312" s="32">
        <v>5.5</v>
      </c>
      <c r="I312" s="47">
        <f>G312*$Q$3*$Q$4</f>
        <v>242.87999999999997</v>
      </c>
      <c r="J312" s="33">
        <f>H312*$Q$3*$S$4</f>
        <v>356.77714285714285</v>
      </c>
      <c r="K312" s="3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>
        <v>305</v>
      </c>
      <c r="B313" s="37" t="s">
        <v>47</v>
      </c>
      <c r="C313" s="31">
        <v>1</v>
      </c>
      <c r="D313" s="31" t="s">
        <v>33</v>
      </c>
      <c r="E313" s="43" t="s">
        <v>0</v>
      </c>
      <c r="F313" s="44"/>
      <c r="G313" s="38">
        <v>7</v>
      </c>
      <c r="H313" s="32">
        <v>5.5</v>
      </c>
      <c r="I313" s="47">
        <f>($Q$3*$Q$5*4)+($Q$3*$Q$6*(G313-4))</f>
        <v>416.36571428571426</v>
      </c>
      <c r="J313" s="33">
        <f>H313*$Q$3*$S$6</f>
        <v>381.6685714285714</v>
      </c>
      <c r="K313" s="3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>
        <v>306</v>
      </c>
      <c r="B314" s="37" t="s">
        <v>47</v>
      </c>
      <c r="C314" s="31">
        <v>2</v>
      </c>
      <c r="D314" s="31" t="s">
        <v>34</v>
      </c>
      <c r="E314" s="43" t="s">
        <v>0</v>
      </c>
      <c r="F314" s="44"/>
      <c r="G314" s="38">
        <v>7</v>
      </c>
      <c r="H314" s="32">
        <v>5.5</v>
      </c>
      <c r="I314" s="47">
        <f>G314*$Q$3*$Q$7</f>
        <v>485.75999999999993</v>
      </c>
      <c r="J314" s="33">
        <f>H314*$Q$3*$S$7</f>
        <v>381.6685714285714</v>
      </c>
      <c r="K314" s="3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>
        <v>307</v>
      </c>
      <c r="B315" s="37" t="s">
        <v>47</v>
      </c>
      <c r="C315" s="31">
        <v>3</v>
      </c>
      <c r="D315" s="31" t="s">
        <v>36</v>
      </c>
      <c r="E315" s="37"/>
      <c r="F315" s="30"/>
      <c r="G315" s="45"/>
      <c r="H315" s="46"/>
      <c r="I315" s="47"/>
      <c r="J315" s="33"/>
      <c r="K315" s="3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>
        <v>308</v>
      </c>
      <c r="B316" s="37" t="s">
        <v>47</v>
      </c>
      <c r="C316" s="31">
        <v>4</v>
      </c>
      <c r="D316" s="31" t="s">
        <v>37</v>
      </c>
      <c r="E316" s="37"/>
      <c r="F316" s="30"/>
      <c r="G316" s="45"/>
      <c r="H316" s="46"/>
      <c r="I316" s="47"/>
      <c r="J316" s="33"/>
      <c r="K316" s="3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thickBot="1" x14ac:dyDescent="0.25">
      <c r="A317" s="1">
        <v>309</v>
      </c>
      <c r="B317" s="37" t="s">
        <v>47</v>
      </c>
      <c r="C317" s="31">
        <v>5</v>
      </c>
      <c r="D317" s="31" t="s">
        <v>29</v>
      </c>
      <c r="E317" s="48" t="s">
        <v>30</v>
      </c>
      <c r="F317" s="50"/>
      <c r="G317" s="51">
        <v>7</v>
      </c>
      <c r="H317" s="61">
        <v>5.5</v>
      </c>
      <c r="I317" s="52">
        <f t="shared" ref="I317:I318" si="88">G317*$Q$3*$Q$4</f>
        <v>242.87999999999997</v>
      </c>
      <c r="J317" s="53">
        <f t="shared" ref="J317:J318" si="89">H317*$Q$3*$S$4</f>
        <v>356.77714285714285</v>
      </c>
      <c r="K317" s="5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>
        <v>310</v>
      </c>
      <c r="B318" s="37" t="s">
        <v>47</v>
      </c>
      <c r="C318" s="31">
        <v>6</v>
      </c>
      <c r="D318" s="31" t="s">
        <v>31</v>
      </c>
      <c r="E318" s="55" t="s">
        <v>30</v>
      </c>
      <c r="F318" s="56"/>
      <c r="G318" s="57">
        <v>7</v>
      </c>
      <c r="H318" s="62">
        <v>5.5</v>
      </c>
      <c r="I318" s="58">
        <f t="shared" si="88"/>
        <v>242.87999999999997</v>
      </c>
      <c r="J318" s="59">
        <f t="shared" si="89"/>
        <v>356.77714285714285</v>
      </c>
      <c r="K318" s="6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>
        <v>311</v>
      </c>
      <c r="B319" s="37" t="s">
        <v>47</v>
      </c>
      <c r="C319" s="31">
        <v>7</v>
      </c>
      <c r="D319" s="31" t="s">
        <v>32</v>
      </c>
      <c r="E319" s="37"/>
      <c r="F319" s="30"/>
      <c r="G319" s="38"/>
      <c r="H319" s="32"/>
      <c r="I319" s="47"/>
      <c r="J319" s="33"/>
      <c r="K319" s="3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>
        <v>312</v>
      </c>
      <c r="B320" s="37" t="s">
        <v>47</v>
      </c>
      <c r="C320" s="31">
        <v>8</v>
      </c>
      <c r="D320" s="31" t="s">
        <v>33</v>
      </c>
      <c r="E320" s="37"/>
      <c r="F320" s="30"/>
      <c r="G320" s="38"/>
      <c r="H320" s="32"/>
      <c r="I320" s="47"/>
      <c r="J320" s="33"/>
      <c r="K320" s="3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>
        <v>313</v>
      </c>
      <c r="B321" s="37" t="s">
        <v>47</v>
      </c>
      <c r="C321" s="31">
        <v>9</v>
      </c>
      <c r="D321" s="31" t="s">
        <v>34</v>
      </c>
      <c r="E321" s="37"/>
      <c r="F321" s="30"/>
      <c r="G321" s="38"/>
      <c r="H321" s="32"/>
      <c r="I321" s="33"/>
      <c r="J321" s="33"/>
      <c r="K321" s="3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>
        <v>314</v>
      </c>
      <c r="B322" s="37" t="s">
        <v>47</v>
      </c>
      <c r="C322" s="31">
        <v>10</v>
      </c>
      <c r="D322" s="31" t="s">
        <v>36</v>
      </c>
      <c r="E322" s="37" t="s">
        <v>0</v>
      </c>
      <c r="F322" s="30"/>
      <c r="G322" s="38">
        <v>7</v>
      </c>
      <c r="H322" s="32">
        <v>5.5</v>
      </c>
      <c r="I322" s="33">
        <f t="shared" ref="I322:I323" si="90">G322*$Q$3*$Q$4</f>
        <v>242.87999999999997</v>
      </c>
      <c r="J322" s="33">
        <f t="shared" ref="J322:J323" si="91">H322*$Q$3*$S$4</f>
        <v>356.77714285714285</v>
      </c>
      <c r="K322" s="3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>
        <v>315</v>
      </c>
      <c r="B323" s="37" t="s">
        <v>47</v>
      </c>
      <c r="C323" s="31">
        <v>11</v>
      </c>
      <c r="D323" s="31" t="s">
        <v>37</v>
      </c>
      <c r="E323" s="37" t="s">
        <v>0</v>
      </c>
      <c r="F323" s="30"/>
      <c r="G323" s="38">
        <v>7</v>
      </c>
      <c r="H323" s="32">
        <v>5.5</v>
      </c>
      <c r="I323" s="33">
        <f t="shared" si="90"/>
        <v>242.87999999999997</v>
      </c>
      <c r="J323" s="33">
        <f t="shared" si="91"/>
        <v>356.77714285714285</v>
      </c>
      <c r="K323" s="3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>
        <v>316</v>
      </c>
      <c r="B324" s="37" t="s">
        <v>47</v>
      </c>
      <c r="C324" s="31">
        <v>12</v>
      </c>
      <c r="D324" s="31" t="s">
        <v>29</v>
      </c>
      <c r="E324" s="37"/>
      <c r="F324" s="30"/>
      <c r="G324" s="38"/>
      <c r="H324" s="32"/>
      <c r="I324" s="33"/>
      <c r="J324" s="33"/>
      <c r="K324" s="3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>
        <v>317</v>
      </c>
      <c r="B325" s="37" t="s">
        <v>47</v>
      </c>
      <c r="C325" s="31">
        <v>13</v>
      </c>
      <c r="D325" s="31" t="s">
        <v>31</v>
      </c>
      <c r="E325" s="37"/>
      <c r="F325" s="30"/>
      <c r="G325" s="38"/>
      <c r="H325" s="32"/>
      <c r="I325" s="33"/>
      <c r="J325" s="33"/>
      <c r="K325" s="3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>
        <v>318</v>
      </c>
      <c r="B326" s="37" t="s">
        <v>47</v>
      </c>
      <c r="C326" s="31">
        <v>14</v>
      </c>
      <c r="D326" s="31" t="s">
        <v>32</v>
      </c>
      <c r="E326" s="37" t="s">
        <v>30</v>
      </c>
      <c r="F326" s="30"/>
      <c r="G326" s="38">
        <v>7</v>
      </c>
      <c r="H326" s="32">
        <v>5.5</v>
      </c>
      <c r="I326" s="33">
        <f>G326*$Q$3*$Q$4</f>
        <v>242.87999999999997</v>
      </c>
      <c r="J326" s="33">
        <f>H326*$Q$3*$S$4</f>
        <v>356.77714285714285</v>
      </c>
      <c r="K326" s="3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>
        <v>319</v>
      </c>
      <c r="B327" s="37" t="s">
        <v>47</v>
      </c>
      <c r="C327" s="31">
        <v>15</v>
      </c>
      <c r="D327" s="31" t="s">
        <v>33</v>
      </c>
      <c r="E327" s="43" t="s">
        <v>30</v>
      </c>
      <c r="F327" s="44"/>
      <c r="G327" s="38">
        <v>7</v>
      </c>
      <c r="H327" s="32">
        <v>5.5</v>
      </c>
      <c r="I327" s="33">
        <f>($Q$3*$Q$5*4)+($Q$3*$Q$6*(G327-4))</f>
        <v>416.36571428571426</v>
      </c>
      <c r="J327" s="33">
        <f>H327*$Q$3*$S$6</f>
        <v>381.6685714285714</v>
      </c>
      <c r="K327" s="3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>
        <v>320</v>
      </c>
      <c r="B328" s="37" t="s">
        <v>47</v>
      </c>
      <c r="C328" s="31">
        <v>16</v>
      </c>
      <c r="D328" s="31" t="s">
        <v>34</v>
      </c>
      <c r="E328" s="43" t="s">
        <v>30</v>
      </c>
      <c r="F328" s="44"/>
      <c r="G328" s="38">
        <v>7</v>
      </c>
      <c r="H328" s="32">
        <v>5.5</v>
      </c>
      <c r="I328" s="33">
        <f>G328*$Q$3*$Q$7</f>
        <v>485.75999999999993</v>
      </c>
      <c r="J328" s="33">
        <f>H328*$Q$3*$S$7</f>
        <v>381.6685714285714</v>
      </c>
      <c r="K328" s="3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>
        <v>321</v>
      </c>
      <c r="B329" s="37" t="s">
        <v>47</v>
      </c>
      <c r="C329" s="31">
        <v>17</v>
      </c>
      <c r="D329" s="31" t="s">
        <v>36</v>
      </c>
      <c r="E329" s="37"/>
      <c r="F329" s="30"/>
      <c r="G329" s="38"/>
      <c r="H329" s="32"/>
      <c r="I329" s="33"/>
      <c r="J329" s="33"/>
      <c r="K329" s="3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>
        <v>322</v>
      </c>
      <c r="B330" s="37" t="s">
        <v>47</v>
      </c>
      <c r="C330" s="31">
        <v>18</v>
      </c>
      <c r="D330" s="31" t="s">
        <v>37</v>
      </c>
      <c r="E330" s="37"/>
      <c r="F330" s="30"/>
      <c r="G330" s="38"/>
      <c r="H330" s="32"/>
      <c r="I330" s="33"/>
      <c r="J330" s="33"/>
      <c r="K330" s="3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>
        <v>323</v>
      </c>
      <c r="B331" s="37" t="s">
        <v>47</v>
      </c>
      <c r="C331" s="31">
        <v>19</v>
      </c>
      <c r="D331" s="31" t="s">
        <v>29</v>
      </c>
      <c r="E331" s="37" t="s">
        <v>0</v>
      </c>
      <c r="F331" s="30"/>
      <c r="G331" s="38">
        <v>7</v>
      </c>
      <c r="H331" s="32">
        <v>5.5</v>
      </c>
      <c r="I331" s="33">
        <f t="shared" ref="I331:I332" si="92">G331*$Q$3*$Q$4</f>
        <v>242.87999999999997</v>
      </c>
      <c r="J331" s="33">
        <f t="shared" ref="J331:J332" si="93">H331*$Q$3*$S$4</f>
        <v>356.77714285714285</v>
      </c>
      <c r="K331" s="3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>
        <v>324</v>
      </c>
      <c r="B332" s="37" t="s">
        <v>47</v>
      </c>
      <c r="C332" s="31">
        <v>20</v>
      </c>
      <c r="D332" s="31" t="s">
        <v>31</v>
      </c>
      <c r="E332" s="37" t="s">
        <v>0</v>
      </c>
      <c r="F332" s="30"/>
      <c r="G332" s="38">
        <v>7</v>
      </c>
      <c r="H332" s="32">
        <v>5.5</v>
      </c>
      <c r="I332" s="33">
        <f t="shared" si="92"/>
        <v>242.87999999999997</v>
      </c>
      <c r="J332" s="33">
        <f t="shared" si="93"/>
        <v>356.77714285714285</v>
      </c>
      <c r="K332" s="3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>
        <v>325</v>
      </c>
      <c r="B333" s="37" t="s">
        <v>47</v>
      </c>
      <c r="C333" s="31">
        <v>21</v>
      </c>
      <c r="D333" s="31" t="s">
        <v>32</v>
      </c>
      <c r="E333" s="37"/>
      <c r="F333" s="30"/>
      <c r="G333" s="38"/>
      <c r="H333" s="32"/>
      <c r="I333" s="33"/>
      <c r="J333" s="33"/>
      <c r="K333" s="3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>
        <v>326</v>
      </c>
      <c r="B334" s="37" t="s">
        <v>47</v>
      </c>
      <c r="C334" s="31">
        <v>22</v>
      </c>
      <c r="D334" s="31" t="s">
        <v>33</v>
      </c>
      <c r="E334" s="37"/>
      <c r="F334" s="30"/>
      <c r="G334" s="38"/>
      <c r="H334" s="32"/>
      <c r="I334" s="33"/>
      <c r="J334" s="33"/>
      <c r="K334" s="3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>
        <v>327</v>
      </c>
      <c r="B335" s="37" t="s">
        <v>47</v>
      </c>
      <c r="C335" s="31">
        <v>23</v>
      </c>
      <c r="D335" s="31" t="s">
        <v>34</v>
      </c>
      <c r="E335" s="37"/>
      <c r="F335" s="30"/>
      <c r="G335" s="38"/>
      <c r="H335" s="32"/>
      <c r="I335" s="33"/>
      <c r="J335" s="33"/>
      <c r="K335" s="3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>
        <v>328</v>
      </c>
      <c r="B336" s="37" t="s">
        <v>47</v>
      </c>
      <c r="C336" s="31">
        <v>24</v>
      </c>
      <c r="D336" s="31" t="s">
        <v>36</v>
      </c>
      <c r="E336" s="37" t="s">
        <v>30</v>
      </c>
      <c r="F336" s="30"/>
      <c r="G336" s="38">
        <v>7</v>
      </c>
      <c r="H336" s="32">
        <v>5.5</v>
      </c>
      <c r="I336" s="33">
        <f t="shared" ref="I336:I337" si="94">G336*$Q$3*$Q$4</f>
        <v>242.87999999999997</v>
      </c>
      <c r="J336" s="33">
        <f t="shared" ref="J336:J337" si="95">H336*$Q$3*$S$4</f>
        <v>356.77714285714285</v>
      </c>
      <c r="K336" s="3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>
        <v>329</v>
      </c>
      <c r="B337" s="37" t="s">
        <v>47</v>
      </c>
      <c r="C337" s="31">
        <v>25</v>
      </c>
      <c r="D337" s="31" t="s">
        <v>37</v>
      </c>
      <c r="E337" s="37" t="s">
        <v>30</v>
      </c>
      <c r="F337" s="30"/>
      <c r="G337" s="38">
        <v>7</v>
      </c>
      <c r="H337" s="32">
        <v>5.5</v>
      </c>
      <c r="I337" s="33">
        <f t="shared" si="94"/>
        <v>242.87999999999997</v>
      </c>
      <c r="J337" s="33">
        <f t="shared" si="95"/>
        <v>356.77714285714285</v>
      </c>
      <c r="K337" s="3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>
        <v>330</v>
      </c>
      <c r="B338" s="37" t="s">
        <v>47</v>
      </c>
      <c r="C338" s="31">
        <v>26</v>
      </c>
      <c r="D338" s="31" t="s">
        <v>29</v>
      </c>
      <c r="E338" s="37"/>
      <c r="F338" s="30"/>
      <c r="G338" s="38"/>
      <c r="H338" s="32"/>
      <c r="I338" s="33"/>
      <c r="J338" s="33"/>
      <c r="K338" s="3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>
        <v>331</v>
      </c>
      <c r="B339" s="37" t="s">
        <v>47</v>
      </c>
      <c r="C339" s="31">
        <v>27</v>
      </c>
      <c r="D339" s="31" t="s">
        <v>31</v>
      </c>
      <c r="E339" s="37"/>
      <c r="F339" s="30"/>
      <c r="G339" s="38"/>
      <c r="H339" s="32"/>
      <c r="I339" s="33"/>
      <c r="J339" s="33"/>
      <c r="K339" s="3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>
        <v>332</v>
      </c>
      <c r="B340" s="37" t="s">
        <v>47</v>
      </c>
      <c r="C340" s="31">
        <v>28</v>
      </c>
      <c r="D340" s="31" t="s">
        <v>32</v>
      </c>
      <c r="E340" s="37" t="s">
        <v>0</v>
      </c>
      <c r="F340" s="30"/>
      <c r="G340" s="38">
        <v>7</v>
      </c>
      <c r="H340" s="32">
        <v>5.5</v>
      </c>
      <c r="I340" s="33">
        <f>G340*$Q$3*$Q$4</f>
        <v>242.87999999999997</v>
      </c>
      <c r="J340" s="33">
        <f>H340*$Q$3*$S$4</f>
        <v>356.77714285714285</v>
      </c>
      <c r="K340" s="3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>
        <v>333</v>
      </c>
      <c r="B341" s="37" t="s">
        <v>47</v>
      </c>
      <c r="C341" s="31">
        <v>29</v>
      </c>
      <c r="D341" s="31" t="s">
        <v>33</v>
      </c>
      <c r="E341" s="43" t="s">
        <v>0</v>
      </c>
      <c r="F341" s="44"/>
      <c r="G341" s="38">
        <v>7</v>
      </c>
      <c r="H341" s="32">
        <v>5.5</v>
      </c>
      <c r="I341" s="33">
        <f>($Q$3*$Q$5*4)+($Q$3*$Q$6*(G341-4))</f>
        <v>416.36571428571426</v>
      </c>
      <c r="J341" s="33">
        <f>H341*$Q$3*$S$6</f>
        <v>381.6685714285714</v>
      </c>
      <c r="K341" s="3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>
        <v>334</v>
      </c>
      <c r="B342" s="37" t="s">
        <v>47</v>
      </c>
      <c r="C342" s="31">
        <v>30</v>
      </c>
      <c r="D342" s="31" t="s">
        <v>34</v>
      </c>
      <c r="E342" s="43" t="s">
        <v>0</v>
      </c>
      <c r="F342" s="44"/>
      <c r="G342" s="38">
        <v>7</v>
      </c>
      <c r="H342" s="32">
        <v>5.5</v>
      </c>
      <c r="I342" s="33">
        <f>G342*$Q$3*$Q$7</f>
        <v>485.75999999999993</v>
      </c>
      <c r="J342" s="33">
        <f>H342*$Q$3*$S$7</f>
        <v>381.6685714285714</v>
      </c>
      <c r="K342" s="3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>
        <v>335</v>
      </c>
      <c r="B343" s="37" t="s">
        <v>48</v>
      </c>
      <c r="C343" s="31">
        <v>1</v>
      </c>
      <c r="D343" s="31" t="s">
        <v>36</v>
      </c>
      <c r="E343" s="37"/>
      <c r="F343" s="30"/>
      <c r="G343" s="45"/>
      <c r="H343" s="46"/>
      <c r="I343" s="33"/>
      <c r="J343" s="33"/>
      <c r="K343" s="3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>
        <v>336</v>
      </c>
      <c r="B344" s="37" t="s">
        <v>48</v>
      </c>
      <c r="C344" s="31">
        <v>2</v>
      </c>
      <c r="D344" s="31" t="s">
        <v>37</v>
      </c>
      <c r="E344" s="37"/>
      <c r="F344" s="30"/>
      <c r="G344" s="45"/>
      <c r="H344" s="46"/>
      <c r="I344" s="33"/>
      <c r="J344" s="33"/>
      <c r="K344" s="3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thickBot="1" x14ac:dyDescent="0.25">
      <c r="A345" s="1">
        <v>337</v>
      </c>
      <c r="B345" s="37" t="s">
        <v>48</v>
      </c>
      <c r="C345" s="31">
        <v>3</v>
      </c>
      <c r="D345" s="31" t="s">
        <v>29</v>
      </c>
      <c r="E345" s="48" t="s">
        <v>30</v>
      </c>
      <c r="F345" s="50"/>
      <c r="G345" s="51">
        <v>7</v>
      </c>
      <c r="H345" s="61">
        <v>5.5</v>
      </c>
      <c r="I345" s="33">
        <f t="shared" ref="I345:I346" si="96">G345*$Q$3*$Q$4</f>
        <v>242.87999999999997</v>
      </c>
      <c r="J345" s="33">
        <f t="shared" ref="J345:J346" si="97">H345*$Q$3*$S$4</f>
        <v>356.77714285714285</v>
      </c>
      <c r="K345" s="5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>
        <v>338</v>
      </c>
      <c r="B346" s="37" t="s">
        <v>48</v>
      </c>
      <c r="C346" s="31">
        <v>4</v>
      </c>
      <c r="D346" s="31" t="s">
        <v>31</v>
      </c>
      <c r="E346" s="55" t="s">
        <v>30</v>
      </c>
      <c r="F346" s="56"/>
      <c r="G346" s="57">
        <v>7</v>
      </c>
      <c r="H346" s="62">
        <v>5.5</v>
      </c>
      <c r="I346" s="33">
        <f t="shared" si="96"/>
        <v>242.87999999999997</v>
      </c>
      <c r="J346" s="33">
        <f t="shared" si="97"/>
        <v>356.77714285714285</v>
      </c>
      <c r="K346" s="6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>
        <v>339</v>
      </c>
      <c r="B347" s="37" t="s">
        <v>48</v>
      </c>
      <c r="C347" s="31">
        <v>5</v>
      </c>
      <c r="D347" s="31" t="s">
        <v>32</v>
      </c>
      <c r="E347" s="37"/>
      <c r="F347" s="30"/>
      <c r="G347" s="38"/>
      <c r="H347" s="32"/>
      <c r="I347" s="33"/>
      <c r="J347" s="33"/>
      <c r="K347" s="3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>
        <v>340</v>
      </c>
      <c r="B348" s="37" t="s">
        <v>48</v>
      </c>
      <c r="C348" s="31">
        <v>6</v>
      </c>
      <c r="D348" s="31" t="s">
        <v>33</v>
      </c>
      <c r="E348" s="37"/>
      <c r="F348" s="30"/>
      <c r="G348" s="38"/>
      <c r="H348" s="32"/>
      <c r="I348" s="47"/>
      <c r="J348" s="33"/>
      <c r="K348" s="3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>
        <v>341</v>
      </c>
      <c r="B349" s="37" t="s">
        <v>48</v>
      </c>
      <c r="C349" s="31">
        <v>7</v>
      </c>
      <c r="D349" s="31" t="s">
        <v>34</v>
      </c>
      <c r="E349" s="37"/>
      <c r="F349" s="30"/>
      <c r="G349" s="38"/>
      <c r="H349" s="32"/>
      <c r="I349" s="47"/>
      <c r="J349" s="33"/>
      <c r="K349" s="3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>
        <v>342</v>
      </c>
      <c r="B350" s="37" t="s">
        <v>48</v>
      </c>
      <c r="C350" s="31">
        <v>8</v>
      </c>
      <c r="D350" s="31" t="s">
        <v>36</v>
      </c>
      <c r="E350" s="37" t="s">
        <v>0</v>
      </c>
      <c r="F350" s="30"/>
      <c r="G350" s="38">
        <v>7</v>
      </c>
      <c r="H350" s="32">
        <v>5.5</v>
      </c>
      <c r="I350" s="47">
        <f t="shared" ref="I350:I351" si="98">G350*$Q$3*$Q$4</f>
        <v>242.87999999999997</v>
      </c>
      <c r="J350" s="33">
        <f t="shared" ref="J350:J351" si="99">H350*$Q$3*$S$4</f>
        <v>356.77714285714285</v>
      </c>
      <c r="K350" s="3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>
        <v>343</v>
      </c>
      <c r="B351" s="37" t="s">
        <v>48</v>
      </c>
      <c r="C351" s="31">
        <v>9</v>
      </c>
      <c r="D351" s="31" t="s">
        <v>37</v>
      </c>
      <c r="E351" s="37" t="s">
        <v>0</v>
      </c>
      <c r="F351" s="30"/>
      <c r="G351" s="38">
        <v>7</v>
      </c>
      <c r="H351" s="32">
        <v>5.5</v>
      </c>
      <c r="I351" s="47">
        <f t="shared" si="98"/>
        <v>242.87999999999997</v>
      </c>
      <c r="J351" s="33">
        <f t="shared" si="99"/>
        <v>356.77714285714285</v>
      </c>
      <c r="K351" s="3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>
        <v>344</v>
      </c>
      <c r="B352" s="37" t="s">
        <v>48</v>
      </c>
      <c r="C352" s="31">
        <v>10</v>
      </c>
      <c r="D352" s="31" t="s">
        <v>29</v>
      </c>
      <c r="E352" s="37"/>
      <c r="F352" s="30"/>
      <c r="G352" s="38"/>
      <c r="H352" s="32"/>
      <c r="I352" s="47"/>
      <c r="J352" s="33"/>
      <c r="K352" s="3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>
        <v>345</v>
      </c>
      <c r="B353" s="37" t="s">
        <v>48</v>
      </c>
      <c r="C353" s="31">
        <v>11</v>
      </c>
      <c r="D353" s="31" t="s">
        <v>31</v>
      </c>
      <c r="E353" s="37"/>
      <c r="F353" s="30"/>
      <c r="G353" s="38"/>
      <c r="H353" s="32"/>
      <c r="I353" s="47"/>
      <c r="J353" s="33"/>
      <c r="K353" s="3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>
        <v>346</v>
      </c>
      <c r="B354" s="37" t="s">
        <v>48</v>
      </c>
      <c r="C354" s="31">
        <v>12</v>
      </c>
      <c r="D354" s="31" t="s">
        <v>32</v>
      </c>
      <c r="E354" s="37" t="s">
        <v>30</v>
      </c>
      <c r="F354" s="30"/>
      <c r="G354" s="38">
        <v>7</v>
      </c>
      <c r="H354" s="32">
        <v>5.5</v>
      </c>
      <c r="I354" s="47">
        <f>G354*$Q$3*$Q$4</f>
        <v>242.87999999999997</v>
      </c>
      <c r="J354" s="33">
        <f>H354*$Q$3*$S$4</f>
        <v>356.77714285714285</v>
      </c>
      <c r="K354" s="3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>
        <v>347</v>
      </c>
      <c r="B355" s="37" t="s">
        <v>48</v>
      </c>
      <c r="C355" s="31">
        <v>13</v>
      </c>
      <c r="D355" s="31" t="s">
        <v>33</v>
      </c>
      <c r="E355" s="43" t="s">
        <v>30</v>
      </c>
      <c r="F355" s="44"/>
      <c r="G355" s="38">
        <v>7</v>
      </c>
      <c r="H355" s="32">
        <v>5.5</v>
      </c>
      <c r="I355" s="47">
        <f>($Q$3*$Q$5*4)+($Q$3*$Q$6*(G355-4))</f>
        <v>416.36571428571426</v>
      </c>
      <c r="J355" s="33">
        <f>H355*$Q$3*$S$6</f>
        <v>381.6685714285714</v>
      </c>
      <c r="K355" s="3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>
        <v>348</v>
      </c>
      <c r="B356" s="37" t="s">
        <v>48</v>
      </c>
      <c r="C356" s="31">
        <v>14</v>
      </c>
      <c r="D356" s="31" t="s">
        <v>34</v>
      </c>
      <c r="E356" s="43" t="s">
        <v>30</v>
      </c>
      <c r="F356" s="44"/>
      <c r="G356" s="38">
        <v>7</v>
      </c>
      <c r="H356" s="32">
        <v>5.5</v>
      </c>
      <c r="I356" s="47">
        <f>G356*$Q$3*$Q$7</f>
        <v>485.75999999999993</v>
      </c>
      <c r="J356" s="33">
        <f>H356*$Q$3*$S$7</f>
        <v>381.6685714285714</v>
      </c>
      <c r="K356" s="3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>
        <v>349</v>
      </c>
      <c r="B357" s="37" t="s">
        <v>48</v>
      </c>
      <c r="C357" s="31">
        <v>15</v>
      </c>
      <c r="D357" s="31" t="s">
        <v>36</v>
      </c>
      <c r="E357" s="37"/>
      <c r="F357" s="30"/>
      <c r="G357" s="38"/>
      <c r="H357" s="32"/>
      <c r="I357" s="47"/>
      <c r="J357" s="33"/>
      <c r="K357" s="3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>
        <v>350</v>
      </c>
      <c r="B358" s="37" t="s">
        <v>48</v>
      </c>
      <c r="C358" s="31">
        <v>16</v>
      </c>
      <c r="D358" s="31" t="s">
        <v>37</v>
      </c>
      <c r="E358" s="37"/>
      <c r="F358" s="30"/>
      <c r="G358" s="38"/>
      <c r="H358" s="32"/>
      <c r="I358" s="47"/>
      <c r="J358" s="33"/>
      <c r="K358" s="3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>
        <v>351</v>
      </c>
      <c r="B359" s="37" t="s">
        <v>48</v>
      </c>
      <c r="C359" s="31">
        <v>17</v>
      </c>
      <c r="D359" s="31" t="s">
        <v>29</v>
      </c>
      <c r="E359" s="37" t="s">
        <v>0</v>
      </c>
      <c r="F359" s="30"/>
      <c r="G359" s="38">
        <v>7</v>
      </c>
      <c r="H359" s="32">
        <v>5.5</v>
      </c>
      <c r="I359" s="47">
        <f t="shared" ref="I359:I360" si="100">G359*$Q$3*$Q$4</f>
        <v>242.87999999999997</v>
      </c>
      <c r="J359" s="33">
        <f t="shared" ref="J359:J360" si="101">H359*$Q$3*$S$4</f>
        <v>356.77714285714285</v>
      </c>
      <c r="K359" s="3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>
        <v>352</v>
      </c>
      <c r="B360" s="37" t="s">
        <v>48</v>
      </c>
      <c r="C360" s="31">
        <v>18</v>
      </c>
      <c r="D360" s="31" t="s">
        <v>31</v>
      </c>
      <c r="E360" s="37" t="s">
        <v>0</v>
      </c>
      <c r="F360" s="30"/>
      <c r="G360" s="38">
        <v>7</v>
      </c>
      <c r="H360" s="32">
        <v>5.5</v>
      </c>
      <c r="I360" s="47">
        <f t="shared" si="100"/>
        <v>242.87999999999997</v>
      </c>
      <c r="J360" s="33">
        <f t="shared" si="101"/>
        <v>356.77714285714285</v>
      </c>
      <c r="K360" s="3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>
        <v>353</v>
      </c>
      <c r="B361" s="37" t="s">
        <v>48</v>
      </c>
      <c r="C361" s="31">
        <v>19</v>
      </c>
      <c r="D361" s="31" t="s">
        <v>32</v>
      </c>
      <c r="E361" s="37"/>
      <c r="F361" s="30"/>
      <c r="G361" s="38"/>
      <c r="H361" s="32"/>
      <c r="I361" s="47"/>
      <c r="J361" s="33"/>
      <c r="K361" s="3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>
        <v>354</v>
      </c>
      <c r="B362" s="37" t="s">
        <v>48</v>
      </c>
      <c r="C362" s="31">
        <v>20</v>
      </c>
      <c r="D362" s="31" t="s">
        <v>33</v>
      </c>
      <c r="E362" s="37"/>
      <c r="F362" s="30"/>
      <c r="G362" s="38"/>
      <c r="H362" s="32"/>
      <c r="I362" s="47"/>
      <c r="J362" s="33"/>
      <c r="K362" s="3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>
        <v>355</v>
      </c>
      <c r="B363" s="37" t="s">
        <v>48</v>
      </c>
      <c r="C363" s="31">
        <v>21</v>
      </c>
      <c r="D363" s="31" t="s">
        <v>34</v>
      </c>
      <c r="E363" s="37"/>
      <c r="F363" s="30"/>
      <c r="G363" s="38"/>
      <c r="H363" s="32"/>
      <c r="I363" s="47"/>
      <c r="J363" s="33"/>
      <c r="K363" s="3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>
        <v>356</v>
      </c>
      <c r="B364" s="37" t="s">
        <v>48</v>
      </c>
      <c r="C364" s="31">
        <v>22</v>
      </c>
      <c r="D364" s="31" t="s">
        <v>36</v>
      </c>
      <c r="E364" s="37" t="s">
        <v>30</v>
      </c>
      <c r="F364" s="30"/>
      <c r="G364" s="38">
        <v>7</v>
      </c>
      <c r="H364" s="32">
        <v>5.5</v>
      </c>
      <c r="I364" s="47">
        <f t="shared" ref="I364:I365" si="102">G364*$Q$3*$Q$4</f>
        <v>242.87999999999997</v>
      </c>
      <c r="J364" s="33">
        <f t="shared" ref="J364:J365" si="103">H364*$Q$3*$S$4</f>
        <v>356.77714285714285</v>
      </c>
      <c r="K364" s="3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>
        <v>357</v>
      </c>
      <c r="B365" s="37" t="s">
        <v>48</v>
      </c>
      <c r="C365" s="31">
        <v>23</v>
      </c>
      <c r="D365" s="31" t="s">
        <v>37</v>
      </c>
      <c r="E365" s="37" t="s">
        <v>30</v>
      </c>
      <c r="F365" s="30"/>
      <c r="G365" s="38">
        <v>7</v>
      </c>
      <c r="H365" s="32">
        <v>5.5</v>
      </c>
      <c r="I365" s="47">
        <f t="shared" si="102"/>
        <v>242.87999999999997</v>
      </c>
      <c r="J365" s="33">
        <f t="shared" si="103"/>
        <v>356.77714285714285</v>
      </c>
      <c r="K365" s="3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>
        <v>358</v>
      </c>
      <c r="B366" s="37" t="s">
        <v>48</v>
      </c>
      <c r="C366" s="31">
        <v>24</v>
      </c>
      <c r="D366" s="31" t="s">
        <v>29</v>
      </c>
      <c r="E366" s="37"/>
      <c r="F366" s="30"/>
      <c r="G366" s="38"/>
      <c r="H366" s="32"/>
      <c r="I366" s="47"/>
      <c r="J366" s="33"/>
      <c r="K366" s="3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>
        <v>359</v>
      </c>
      <c r="B367" s="37" t="s">
        <v>48</v>
      </c>
      <c r="C367" s="31">
        <v>25</v>
      </c>
      <c r="D367" s="31" t="s">
        <v>31</v>
      </c>
      <c r="E367" s="37"/>
      <c r="F367" s="30"/>
      <c r="G367" s="38"/>
      <c r="H367" s="32"/>
      <c r="I367" s="47"/>
      <c r="J367" s="33"/>
      <c r="K367" s="3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>
        <v>360</v>
      </c>
      <c r="B368" s="37" t="s">
        <v>48</v>
      </c>
      <c r="C368" s="31">
        <v>26</v>
      </c>
      <c r="D368" s="31" t="s">
        <v>32</v>
      </c>
      <c r="E368" s="37" t="s">
        <v>0</v>
      </c>
      <c r="F368" s="30"/>
      <c r="G368" s="38">
        <v>7</v>
      </c>
      <c r="H368" s="32">
        <v>5.5</v>
      </c>
      <c r="I368" s="47">
        <f>G368*$Q$3*$Q$4</f>
        <v>242.87999999999997</v>
      </c>
      <c r="J368" s="33">
        <f>H368*$Q$3*$S$4</f>
        <v>356.77714285714285</v>
      </c>
      <c r="K368" s="3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>
        <v>361</v>
      </c>
      <c r="B369" s="37" t="s">
        <v>48</v>
      </c>
      <c r="C369" s="31">
        <v>27</v>
      </c>
      <c r="D369" s="31" t="s">
        <v>33</v>
      </c>
      <c r="E369" s="43" t="s">
        <v>0</v>
      </c>
      <c r="F369" s="44"/>
      <c r="G369" s="38">
        <v>7</v>
      </c>
      <c r="H369" s="32">
        <v>5.5</v>
      </c>
      <c r="I369" s="47">
        <f>($Q$3*$Q$5*4)+($Q$3*$Q$6*(G369-4))</f>
        <v>416.36571428571426</v>
      </c>
      <c r="J369" s="33">
        <f>H369*$Q$3*$S$6</f>
        <v>381.6685714285714</v>
      </c>
      <c r="K369" s="3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>
        <v>362</v>
      </c>
      <c r="B370" s="37" t="s">
        <v>48</v>
      </c>
      <c r="C370" s="31">
        <v>28</v>
      </c>
      <c r="D370" s="31" t="s">
        <v>34</v>
      </c>
      <c r="E370" s="43" t="s">
        <v>0</v>
      </c>
      <c r="F370" s="44"/>
      <c r="G370" s="38">
        <v>7</v>
      </c>
      <c r="H370" s="32">
        <v>5.5</v>
      </c>
      <c r="I370" s="47">
        <f>G370*$Q$3*$Q$7</f>
        <v>485.75999999999993</v>
      </c>
      <c r="J370" s="33">
        <f>H370*$Q$3*$S$7</f>
        <v>381.6685714285714</v>
      </c>
      <c r="K370" s="3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>
        <v>363</v>
      </c>
      <c r="B371" s="37" t="s">
        <v>48</v>
      </c>
      <c r="C371" s="31">
        <v>29</v>
      </c>
      <c r="D371" s="31" t="s">
        <v>36</v>
      </c>
      <c r="E371" s="37"/>
      <c r="F371" s="30"/>
      <c r="G371" s="45"/>
      <c r="H371" s="46"/>
      <c r="I371" s="47"/>
      <c r="J371" s="33"/>
      <c r="K371" s="3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>
        <v>364</v>
      </c>
      <c r="B372" s="37" t="s">
        <v>48</v>
      </c>
      <c r="C372" s="31">
        <v>30</v>
      </c>
      <c r="D372" s="31" t="s">
        <v>37</v>
      </c>
      <c r="E372" s="37"/>
      <c r="F372" s="30"/>
      <c r="G372" s="45"/>
      <c r="H372" s="46"/>
      <c r="I372" s="47"/>
      <c r="J372" s="33"/>
      <c r="K372" s="39"/>
      <c r="L372" s="1"/>
      <c r="M372" s="1"/>
      <c r="N372" s="1"/>
      <c r="O372" s="1"/>
      <c r="P372" s="85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thickBot="1" x14ac:dyDescent="0.25">
      <c r="A373" s="1">
        <v>365</v>
      </c>
      <c r="B373" s="37" t="s">
        <v>48</v>
      </c>
      <c r="C373" s="31">
        <v>31</v>
      </c>
      <c r="D373" s="31" t="s">
        <v>29</v>
      </c>
      <c r="E373" s="48" t="s">
        <v>30</v>
      </c>
      <c r="F373" s="50"/>
      <c r="G373" s="51">
        <v>7</v>
      </c>
      <c r="H373" s="61">
        <v>5.5</v>
      </c>
      <c r="I373" s="52">
        <f>G373*$Q$3*$Q$4</f>
        <v>242.87999999999997</v>
      </c>
      <c r="J373" s="53">
        <f>H373*$Q$3*$S$4</f>
        <v>356.77714285714285</v>
      </c>
      <c r="K373" s="5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>
        <v>366</v>
      </c>
      <c r="B374" s="65"/>
      <c r="C374" s="66"/>
      <c r="D374" s="66"/>
      <c r="E374" s="65"/>
      <c r="F374" s="40"/>
      <c r="G374" s="67">
        <f t="shared" ref="G374:J374" si="104">SUM(G9:G373)</f>
        <v>1281</v>
      </c>
      <c r="H374" s="68">
        <f t="shared" si="104"/>
        <v>1006.5</v>
      </c>
      <c r="I374" s="69">
        <f t="shared" si="104"/>
        <v>53776.950571428446</v>
      </c>
      <c r="J374" s="70">
        <f t="shared" si="104"/>
        <v>64784.630428571436</v>
      </c>
      <c r="K374" s="71">
        <f>SUM(G374:J374)</f>
        <v>120849.08099999989</v>
      </c>
      <c r="L374" s="72"/>
      <c r="M374" s="72"/>
      <c r="N374" s="72"/>
      <c r="O374" s="72"/>
      <c r="P374" s="73" t="s">
        <v>49</v>
      </c>
      <c r="Q374" s="72"/>
      <c r="R374" s="72"/>
      <c r="S374" s="72"/>
      <c r="T374" s="72"/>
      <c r="U374" s="40"/>
      <c r="V374" s="40"/>
      <c r="W374" s="40"/>
      <c r="X374" s="40"/>
    </row>
    <row r="375" spans="1:24" ht="15.75" customHeight="1" thickBot="1" x14ac:dyDescent="0.25">
      <c r="A375" s="1">
        <v>367</v>
      </c>
      <c r="B375" s="48"/>
      <c r="C375" s="49"/>
      <c r="D375" s="49"/>
      <c r="E375" s="50"/>
      <c r="F375" s="50"/>
      <c r="G375" s="74"/>
      <c r="H375" s="75"/>
      <c r="I375" s="76"/>
      <c r="J375" s="77"/>
      <c r="K375" s="78"/>
      <c r="L375" s="1"/>
      <c r="M375" s="1"/>
      <c r="N375" s="1"/>
      <c r="O375" s="1"/>
      <c r="P375" s="64" t="s">
        <v>62</v>
      </c>
      <c r="Q375" s="63"/>
      <c r="R375" s="63"/>
      <c r="S375" s="1"/>
      <c r="T375" s="1"/>
      <c r="U375" s="1"/>
      <c r="V375" s="1"/>
      <c r="W375" s="1"/>
      <c r="X375" s="1"/>
    </row>
    <row r="376" spans="1:24" ht="15.75" customHeight="1" x14ac:dyDescent="0.2">
      <c r="A376" s="1">
        <v>368</v>
      </c>
      <c r="B376" s="72"/>
      <c r="C376" s="79"/>
      <c r="D376" s="79"/>
      <c r="E376" s="72"/>
      <c r="F376" s="72"/>
      <c r="G376" s="80"/>
      <c r="H376" s="80"/>
      <c r="I376" s="89" t="s">
        <v>59</v>
      </c>
      <c r="J376" s="90"/>
      <c r="K376" s="23">
        <f>175*AVERAGE(Q2,Q3)</f>
        <v>5136.5</v>
      </c>
      <c r="L376" s="1"/>
      <c r="M376" s="1"/>
      <c r="N376" s="1"/>
      <c r="O376" s="1"/>
      <c r="P376" s="93" t="s">
        <v>63</v>
      </c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>
        <v>370</v>
      </c>
      <c r="B377" s="72"/>
      <c r="C377" s="79"/>
      <c r="D377" s="79"/>
      <c r="E377" s="72"/>
      <c r="F377" s="72"/>
      <c r="G377" s="80"/>
      <c r="H377" s="80"/>
      <c r="I377" s="91" t="s">
        <v>60</v>
      </c>
      <c r="J377" s="92"/>
      <c r="K377" s="23">
        <f>35*AVERAGE(Q2, Q3)</f>
        <v>1027.3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>
        <v>371</v>
      </c>
      <c r="B378" s="72"/>
      <c r="C378" s="79"/>
      <c r="D378" s="79"/>
      <c r="E378" s="72"/>
      <c r="F378" s="72"/>
      <c r="G378" s="80"/>
      <c r="H378" s="80"/>
      <c r="I378" s="81" t="s">
        <v>50</v>
      </c>
      <c r="J378" s="81"/>
      <c r="K378" s="23">
        <f>SUM(K376+K377)*0.2</f>
        <v>1232.7600000000002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>
        <v>372</v>
      </c>
      <c r="B379" s="72"/>
      <c r="C379" s="79"/>
      <c r="D379" s="79"/>
      <c r="E379" s="72"/>
      <c r="F379" s="72"/>
      <c r="G379" s="80"/>
      <c r="H379" s="80"/>
      <c r="I379" s="84" t="s">
        <v>51</v>
      </c>
      <c r="J379" s="81"/>
      <c r="K379" s="86">
        <f>K378+K377+K376</f>
        <v>7396.56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>
        <v>373</v>
      </c>
      <c r="B380" s="72"/>
      <c r="C380" s="79"/>
      <c r="D380" s="79"/>
      <c r="E380" s="72"/>
      <c r="F380" s="72"/>
      <c r="G380" s="80"/>
      <c r="H380" s="80"/>
      <c r="I380" s="81" t="s">
        <v>52</v>
      </c>
      <c r="J380" s="81"/>
      <c r="K380" s="23">
        <f>105*AVERAGE(Q2, Q3)</f>
        <v>3081.9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>
        <v>374</v>
      </c>
      <c r="B381" s="72"/>
      <c r="C381" s="79"/>
      <c r="D381" s="79"/>
      <c r="E381" s="72"/>
      <c r="F381" s="72"/>
      <c r="G381" s="80"/>
      <c r="H381" s="80"/>
      <c r="I381" s="81" t="s">
        <v>53</v>
      </c>
      <c r="J381" s="81"/>
      <c r="K381" s="23">
        <f>11*7*30.17</f>
        <v>2323.09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>
        <v>375</v>
      </c>
      <c r="B382" s="72"/>
      <c r="C382" s="79"/>
      <c r="D382" s="79"/>
      <c r="E382" s="72"/>
      <c r="F382" s="72"/>
      <c r="G382" s="80"/>
      <c r="H382" s="80"/>
      <c r="I382" s="72"/>
      <c r="J382" s="72"/>
      <c r="K382" s="82">
        <f>SUM(K374+K379+K380+K381)</f>
        <v>133650.63099999988</v>
      </c>
      <c r="L382" s="63"/>
      <c r="M382" s="63"/>
      <c r="N382" s="63"/>
      <c r="O382" s="63"/>
      <c r="P382" s="64" t="s">
        <v>61</v>
      </c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>
        <v>376</v>
      </c>
      <c r="B383" s="1" t="s">
        <v>54</v>
      </c>
      <c r="C383" s="79"/>
      <c r="D383" s="79"/>
      <c r="E383" s="72"/>
      <c r="F383" s="72"/>
      <c r="G383" s="80"/>
      <c r="H383" s="80"/>
      <c r="I383" s="72"/>
      <c r="J383" s="7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>
        <v>377</v>
      </c>
      <c r="B384" s="1" t="s">
        <v>55</v>
      </c>
      <c r="C384" s="79"/>
      <c r="D384" s="79"/>
      <c r="E384" s="72"/>
      <c r="F384" s="72"/>
      <c r="G384" s="80"/>
      <c r="H384" s="80"/>
      <c r="I384" s="72"/>
      <c r="J384" s="7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>
        <v>378</v>
      </c>
      <c r="B385" s="1" t="s">
        <v>56</v>
      </c>
      <c r="C385" s="79"/>
      <c r="D385" s="79"/>
      <c r="E385" s="72"/>
      <c r="F385" s="72"/>
      <c r="G385" s="80"/>
      <c r="H385" s="80"/>
      <c r="I385" s="72"/>
      <c r="J385" s="7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>
        <v>379</v>
      </c>
      <c r="B386" s="1" t="s">
        <v>57</v>
      </c>
      <c r="C386" s="79"/>
      <c r="D386" s="79"/>
      <c r="E386" s="72"/>
      <c r="F386" s="72"/>
      <c r="G386" s="80"/>
      <c r="H386" s="80"/>
      <c r="I386" s="72"/>
      <c r="J386" s="7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>
        <v>380</v>
      </c>
      <c r="B387" s="1" t="s">
        <v>58</v>
      </c>
      <c r="C387" s="79"/>
      <c r="D387" s="79"/>
      <c r="E387" s="72"/>
      <c r="F387" s="72"/>
      <c r="G387" s="80"/>
      <c r="H387" s="80"/>
      <c r="I387" s="72"/>
      <c r="J387" s="7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2"/>
      <c r="D388" s="2"/>
      <c r="E388" s="1"/>
      <c r="F388" s="1"/>
      <c r="G388" s="22"/>
      <c r="H388" s="22"/>
      <c r="I388" s="23"/>
      <c r="J388" s="23"/>
      <c r="K388" s="23"/>
      <c r="L388" s="23"/>
      <c r="M388" s="1"/>
      <c r="N388" s="1"/>
      <c r="O388" s="1"/>
      <c r="P388" s="1"/>
      <c r="Q388" s="23"/>
      <c r="R388" s="23"/>
      <c r="S388" s="23"/>
      <c r="T388" s="1"/>
      <c r="U388" s="1"/>
      <c r="V388" s="1"/>
      <c r="W388" s="1"/>
      <c r="X388" s="1"/>
    </row>
    <row r="389" spans="1:24" ht="15.75" customHeight="1" x14ac:dyDescent="0.2">
      <c r="A389" s="1"/>
      <c r="B389" s="72"/>
      <c r="C389" s="79"/>
      <c r="D389" s="79"/>
      <c r="E389" s="72"/>
      <c r="F389" s="72"/>
      <c r="G389" s="80"/>
      <c r="H389" s="80"/>
      <c r="I389" s="72"/>
      <c r="J389" s="7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72"/>
      <c r="C390" s="79"/>
      <c r="D390" s="79"/>
      <c r="E390" s="72"/>
      <c r="F390" s="72"/>
      <c r="G390" s="80"/>
      <c r="H390" s="80"/>
      <c r="I390" s="72"/>
      <c r="J390" s="7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72"/>
      <c r="C391" s="79"/>
      <c r="D391" s="79"/>
      <c r="E391" s="72"/>
      <c r="F391" s="72"/>
      <c r="G391" s="80"/>
      <c r="H391" s="80"/>
      <c r="I391" s="72"/>
      <c r="J391" s="7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72"/>
      <c r="C392" s="79"/>
      <c r="D392" s="79"/>
      <c r="E392" s="72"/>
      <c r="F392" s="72"/>
      <c r="G392" s="80"/>
      <c r="H392" s="80"/>
      <c r="I392" s="72"/>
      <c r="J392" s="7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72"/>
      <c r="C393" s="79"/>
      <c r="D393" s="79"/>
      <c r="E393" s="72"/>
      <c r="F393" s="72"/>
      <c r="G393" s="80"/>
      <c r="H393" s="80"/>
      <c r="I393" s="72"/>
      <c r="J393" s="7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72"/>
      <c r="C394" s="79"/>
      <c r="D394" s="79"/>
      <c r="E394" s="72"/>
      <c r="F394" s="72"/>
      <c r="G394" s="80"/>
      <c r="H394" s="80"/>
      <c r="I394" s="72"/>
      <c r="J394" s="7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72"/>
      <c r="C395" s="79"/>
      <c r="D395" s="79"/>
      <c r="E395" s="72"/>
      <c r="F395" s="72"/>
      <c r="G395" s="80"/>
      <c r="H395" s="80"/>
      <c r="I395" s="72"/>
      <c r="J395" s="7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72"/>
      <c r="C396" s="79"/>
      <c r="D396" s="79"/>
      <c r="E396" s="72"/>
      <c r="F396" s="72"/>
      <c r="G396" s="80"/>
      <c r="H396" s="80"/>
      <c r="I396" s="72"/>
      <c r="J396" s="7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72"/>
      <c r="C397" s="79"/>
      <c r="D397" s="79"/>
      <c r="E397" s="72"/>
      <c r="F397" s="72"/>
      <c r="G397" s="80"/>
      <c r="H397" s="80"/>
      <c r="I397" s="72"/>
      <c r="J397" s="7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72"/>
      <c r="C398" s="79"/>
      <c r="D398" s="79"/>
      <c r="E398" s="72"/>
      <c r="F398" s="72"/>
      <c r="G398" s="80"/>
      <c r="H398" s="80"/>
      <c r="I398" s="72"/>
      <c r="J398" s="7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72"/>
      <c r="C399" s="79"/>
      <c r="D399" s="79"/>
      <c r="E399" s="72"/>
      <c r="F399" s="72"/>
      <c r="G399" s="80"/>
      <c r="H399" s="80"/>
      <c r="I399" s="72"/>
      <c r="J399" s="7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72"/>
      <c r="C400" s="79"/>
      <c r="D400" s="79"/>
      <c r="E400" s="72"/>
      <c r="F400" s="72"/>
      <c r="G400" s="80"/>
      <c r="H400" s="80"/>
      <c r="I400" s="72"/>
      <c r="J400" s="7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72"/>
      <c r="C401" s="79"/>
      <c r="D401" s="79"/>
      <c r="E401" s="72"/>
      <c r="F401" s="72"/>
      <c r="G401" s="80"/>
      <c r="H401" s="80"/>
      <c r="I401" s="72"/>
      <c r="J401" s="7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72"/>
      <c r="C402" s="79"/>
      <c r="D402" s="79"/>
      <c r="E402" s="72"/>
      <c r="F402" s="72"/>
      <c r="G402" s="80"/>
      <c r="H402" s="80"/>
      <c r="I402" s="72"/>
      <c r="J402" s="7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72"/>
      <c r="C403" s="79"/>
      <c r="D403" s="79"/>
      <c r="E403" s="72"/>
      <c r="F403" s="72"/>
      <c r="G403" s="80"/>
      <c r="H403" s="80"/>
      <c r="I403" s="72"/>
      <c r="J403" s="7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72"/>
      <c r="C404" s="79"/>
      <c r="D404" s="79"/>
      <c r="E404" s="72"/>
      <c r="F404" s="72"/>
      <c r="G404" s="80"/>
      <c r="H404" s="80"/>
      <c r="I404" s="72"/>
      <c r="J404" s="7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72"/>
      <c r="C405" s="79"/>
      <c r="D405" s="79"/>
      <c r="E405" s="72"/>
      <c r="F405" s="72"/>
      <c r="G405" s="80"/>
      <c r="H405" s="80"/>
      <c r="I405" s="72"/>
      <c r="J405" s="7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72"/>
      <c r="C406" s="79"/>
      <c r="D406" s="79"/>
      <c r="E406" s="72"/>
      <c r="F406" s="72"/>
      <c r="G406" s="80"/>
      <c r="H406" s="80"/>
      <c r="I406" s="72"/>
      <c r="J406" s="7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72"/>
      <c r="C407" s="79"/>
      <c r="D407" s="79"/>
      <c r="E407" s="72"/>
      <c r="F407" s="72"/>
      <c r="G407" s="80"/>
      <c r="H407" s="80"/>
      <c r="I407" s="72"/>
      <c r="J407" s="7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72"/>
      <c r="C408" s="79"/>
      <c r="D408" s="79"/>
      <c r="E408" s="72"/>
      <c r="F408" s="72"/>
      <c r="G408" s="80"/>
      <c r="H408" s="80"/>
      <c r="I408" s="72"/>
      <c r="J408" s="7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72"/>
      <c r="C409" s="79"/>
      <c r="D409" s="79"/>
      <c r="E409" s="72"/>
      <c r="F409" s="72"/>
      <c r="G409" s="80"/>
      <c r="H409" s="80"/>
      <c r="I409" s="72"/>
      <c r="J409" s="7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72"/>
      <c r="C410" s="79"/>
      <c r="D410" s="79"/>
      <c r="E410" s="72"/>
      <c r="F410" s="72"/>
      <c r="G410" s="80"/>
      <c r="H410" s="80"/>
      <c r="I410" s="72"/>
      <c r="J410" s="7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72"/>
      <c r="C411" s="79"/>
      <c r="D411" s="79"/>
      <c r="E411" s="72"/>
      <c r="F411" s="72"/>
      <c r="G411" s="80"/>
      <c r="H411" s="80"/>
      <c r="I411" s="72"/>
      <c r="J411" s="7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72"/>
      <c r="C412" s="79"/>
      <c r="D412" s="79"/>
      <c r="E412" s="72"/>
      <c r="F412" s="72"/>
      <c r="G412" s="80"/>
      <c r="H412" s="80"/>
      <c r="I412" s="72"/>
      <c r="J412" s="7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72"/>
      <c r="C413" s="79"/>
      <c r="D413" s="79"/>
      <c r="E413" s="72"/>
      <c r="F413" s="72"/>
      <c r="G413" s="80"/>
      <c r="H413" s="80"/>
      <c r="I413" s="72"/>
      <c r="J413" s="7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72"/>
      <c r="C414" s="79"/>
      <c r="D414" s="79"/>
      <c r="E414" s="72"/>
      <c r="F414" s="72"/>
      <c r="G414" s="80"/>
      <c r="H414" s="80"/>
      <c r="I414" s="72"/>
      <c r="J414" s="7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72"/>
      <c r="C415" s="79"/>
      <c r="D415" s="79"/>
      <c r="E415" s="72"/>
      <c r="F415" s="72"/>
      <c r="G415" s="80"/>
      <c r="H415" s="80"/>
      <c r="I415" s="72"/>
      <c r="J415" s="7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72"/>
      <c r="C416" s="79"/>
      <c r="D416" s="79"/>
      <c r="E416" s="72"/>
      <c r="F416" s="72"/>
      <c r="G416" s="80"/>
      <c r="H416" s="80"/>
      <c r="I416" s="72"/>
      <c r="J416" s="7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72"/>
      <c r="C417" s="79"/>
      <c r="D417" s="79"/>
      <c r="E417" s="72"/>
      <c r="F417" s="72"/>
      <c r="G417" s="80"/>
      <c r="H417" s="80"/>
      <c r="I417" s="72"/>
      <c r="J417" s="7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72"/>
      <c r="C418" s="79"/>
      <c r="D418" s="79"/>
      <c r="E418" s="72"/>
      <c r="F418" s="72"/>
      <c r="G418" s="80"/>
      <c r="H418" s="80"/>
      <c r="I418" s="72"/>
      <c r="J418" s="7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72"/>
      <c r="C419" s="79"/>
      <c r="D419" s="79"/>
      <c r="E419" s="72"/>
      <c r="F419" s="72"/>
      <c r="G419" s="80"/>
      <c r="H419" s="80"/>
      <c r="I419" s="72"/>
      <c r="J419" s="7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72"/>
      <c r="C420" s="79"/>
      <c r="D420" s="79"/>
      <c r="E420" s="72"/>
      <c r="F420" s="72"/>
      <c r="G420" s="80"/>
      <c r="H420" s="80"/>
      <c r="I420" s="72"/>
      <c r="J420" s="7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72"/>
      <c r="C421" s="79"/>
      <c r="D421" s="79"/>
      <c r="E421" s="72"/>
      <c r="F421" s="72"/>
      <c r="G421" s="80"/>
      <c r="H421" s="80"/>
      <c r="I421" s="72"/>
      <c r="J421" s="7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72"/>
      <c r="C422" s="79"/>
      <c r="D422" s="79"/>
      <c r="E422" s="72"/>
      <c r="F422" s="72"/>
      <c r="G422" s="80"/>
      <c r="H422" s="80"/>
      <c r="I422" s="72"/>
      <c r="J422" s="7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72"/>
      <c r="C423" s="79"/>
      <c r="D423" s="79"/>
      <c r="E423" s="72"/>
      <c r="F423" s="72"/>
      <c r="G423" s="80"/>
      <c r="H423" s="80"/>
      <c r="I423" s="72"/>
      <c r="J423" s="7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72"/>
      <c r="C424" s="79"/>
      <c r="D424" s="79"/>
      <c r="E424" s="72"/>
      <c r="F424" s="72"/>
      <c r="G424" s="80"/>
      <c r="H424" s="80"/>
      <c r="I424" s="72"/>
      <c r="J424" s="7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72"/>
      <c r="C425" s="79"/>
      <c r="D425" s="79"/>
      <c r="E425" s="72"/>
      <c r="F425" s="72"/>
      <c r="G425" s="80"/>
      <c r="H425" s="80"/>
      <c r="I425" s="72"/>
      <c r="J425" s="7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72"/>
      <c r="C426" s="79"/>
      <c r="D426" s="79"/>
      <c r="E426" s="72"/>
      <c r="F426" s="72"/>
      <c r="G426" s="80"/>
      <c r="H426" s="80"/>
      <c r="I426" s="72"/>
      <c r="J426" s="7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72"/>
      <c r="C427" s="79"/>
      <c r="D427" s="79"/>
      <c r="E427" s="72"/>
      <c r="F427" s="72"/>
      <c r="G427" s="80"/>
      <c r="H427" s="80"/>
      <c r="I427" s="72"/>
      <c r="J427" s="7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72"/>
      <c r="C428" s="79"/>
      <c r="D428" s="79"/>
      <c r="E428" s="72"/>
      <c r="F428" s="72"/>
      <c r="G428" s="80"/>
      <c r="H428" s="80"/>
      <c r="I428" s="72"/>
      <c r="J428" s="7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72"/>
      <c r="C429" s="79"/>
      <c r="D429" s="79"/>
      <c r="E429" s="72"/>
      <c r="F429" s="72"/>
      <c r="G429" s="80"/>
      <c r="H429" s="80"/>
      <c r="I429" s="72"/>
      <c r="J429" s="7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72"/>
      <c r="C430" s="79"/>
      <c r="D430" s="79"/>
      <c r="E430" s="72"/>
      <c r="F430" s="72"/>
      <c r="G430" s="80"/>
      <c r="H430" s="80"/>
      <c r="I430" s="72"/>
      <c r="J430" s="7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72"/>
      <c r="C431" s="79"/>
      <c r="D431" s="79"/>
      <c r="E431" s="72"/>
      <c r="F431" s="72"/>
      <c r="G431" s="80"/>
      <c r="H431" s="80"/>
      <c r="I431" s="72"/>
      <c r="J431" s="7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72"/>
      <c r="C432" s="79"/>
      <c r="D432" s="79"/>
      <c r="E432" s="72"/>
      <c r="F432" s="72"/>
      <c r="G432" s="80"/>
      <c r="H432" s="80"/>
      <c r="I432" s="72"/>
      <c r="J432" s="7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72"/>
      <c r="C433" s="79"/>
      <c r="D433" s="79"/>
      <c r="E433" s="72"/>
      <c r="F433" s="72"/>
      <c r="G433" s="80"/>
      <c r="H433" s="80"/>
      <c r="I433" s="72"/>
      <c r="J433" s="7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72"/>
      <c r="C434" s="79"/>
      <c r="D434" s="79"/>
      <c r="E434" s="72"/>
      <c r="F434" s="72"/>
      <c r="G434" s="80"/>
      <c r="H434" s="80"/>
      <c r="I434" s="72"/>
      <c r="J434" s="7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72"/>
      <c r="C435" s="79"/>
      <c r="D435" s="79"/>
      <c r="E435" s="72"/>
      <c r="F435" s="72"/>
      <c r="G435" s="80"/>
      <c r="H435" s="80"/>
      <c r="I435" s="72"/>
      <c r="J435" s="7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72"/>
      <c r="C436" s="79"/>
      <c r="D436" s="79"/>
      <c r="E436" s="72"/>
      <c r="F436" s="72"/>
      <c r="G436" s="80"/>
      <c r="H436" s="80"/>
      <c r="I436" s="72"/>
      <c r="J436" s="7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72"/>
      <c r="C437" s="79"/>
      <c r="D437" s="79"/>
      <c r="E437" s="72"/>
      <c r="F437" s="72"/>
      <c r="G437" s="80"/>
      <c r="H437" s="80"/>
      <c r="I437" s="72"/>
      <c r="J437" s="7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72"/>
      <c r="C438" s="79"/>
      <c r="D438" s="79"/>
      <c r="E438" s="72"/>
      <c r="F438" s="72"/>
      <c r="G438" s="80"/>
      <c r="H438" s="80"/>
      <c r="I438" s="72"/>
      <c r="J438" s="7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72"/>
      <c r="C439" s="79"/>
      <c r="D439" s="79"/>
      <c r="E439" s="72"/>
      <c r="F439" s="72"/>
      <c r="G439" s="80"/>
      <c r="H439" s="80"/>
      <c r="I439" s="72"/>
      <c r="J439" s="7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72"/>
      <c r="C440" s="79"/>
      <c r="D440" s="79"/>
      <c r="E440" s="72"/>
      <c r="F440" s="72"/>
      <c r="G440" s="80"/>
      <c r="H440" s="80"/>
      <c r="I440" s="72"/>
      <c r="J440" s="7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72"/>
      <c r="C441" s="79"/>
      <c r="D441" s="79"/>
      <c r="E441" s="72"/>
      <c r="F441" s="72"/>
      <c r="G441" s="80"/>
      <c r="H441" s="80"/>
      <c r="I441" s="72"/>
      <c r="J441" s="7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72"/>
      <c r="C442" s="79"/>
      <c r="D442" s="79"/>
      <c r="E442" s="72"/>
      <c r="F442" s="72"/>
      <c r="G442" s="80"/>
      <c r="H442" s="80"/>
      <c r="I442" s="72"/>
      <c r="J442" s="7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72"/>
      <c r="C443" s="79"/>
      <c r="D443" s="79"/>
      <c r="E443" s="72"/>
      <c r="F443" s="72"/>
      <c r="G443" s="80"/>
      <c r="H443" s="80"/>
      <c r="I443" s="72"/>
      <c r="J443" s="7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72"/>
      <c r="C444" s="79"/>
      <c r="D444" s="79"/>
      <c r="E444" s="72"/>
      <c r="F444" s="72"/>
      <c r="G444" s="80"/>
      <c r="H444" s="80"/>
      <c r="I444" s="72"/>
      <c r="J444" s="7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72"/>
      <c r="C445" s="79"/>
      <c r="D445" s="79"/>
      <c r="E445" s="72"/>
      <c r="F445" s="72"/>
      <c r="G445" s="80"/>
      <c r="H445" s="80"/>
      <c r="I445" s="72"/>
      <c r="J445" s="7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72"/>
      <c r="C446" s="79"/>
      <c r="D446" s="79"/>
      <c r="E446" s="72"/>
      <c r="F446" s="72"/>
      <c r="G446" s="80"/>
      <c r="H446" s="80"/>
      <c r="I446" s="72"/>
      <c r="J446" s="7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72"/>
      <c r="C447" s="79"/>
      <c r="D447" s="79"/>
      <c r="E447" s="72"/>
      <c r="F447" s="72"/>
      <c r="G447" s="80"/>
      <c r="H447" s="80"/>
      <c r="I447" s="72"/>
      <c r="J447" s="7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72"/>
      <c r="C448" s="79"/>
      <c r="D448" s="79"/>
      <c r="E448" s="72"/>
      <c r="F448" s="72"/>
      <c r="G448" s="80"/>
      <c r="H448" s="80"/>
      <c r="I448" s="72"/>
      <c r="J448" s="7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72"/>
      <c r="C449" s="79"/>
      <c r="D449" s="79"/>
      <c r="E449" s="72"/>
      <c r="F449" s="72"/>
      <c r="G449" s="80"/>
      <c r="H449" s="80"/>
      <c r="I449" s="72"/>
      <c r="J449" s="7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72"/>
      <c r="C450" s="79"/>
      <c r="D450" s="79"/>
      <c r="E450" s="72"/>
      <c r="F450" s="72"/>
      <c r="G450" s="80"/>
      <c r="H450" s="80"/>
      <c r="I450" s="72"/>
      <c r="J450" s="7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72"/>
      <c r="C451" s="79"/>
      <c r="D451" s="79"/>
      <c r="E451" s="72"/>
      <c r="F451" s="72"/>
      <c r="G451" s="80"/>
      <c r="H451" s="80"/>
      <c r="I451" s="72"/>
      <c r="J451" s="7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72"/>
      <c r="C452" s="79"/>
      <c r="D452" s="79"/>
      <c r="E452" s="72"/>
      <c r="F452" s="72"/>
      <c r="G452" s="80"/>
      <c r="H452" s="80"/>
      <c r="I452" s="72"/>
      <c r="J452" s="7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72"/>
      <c r="C453" s="79"/>
      <c r="D453" s="79"/>
      <c r="E453" s="72"/>
      <c r="F453" s="72"/>
      <c r="G453" s="80"/>
      <c r="H453" s="80"/>
      <c r="I453" s="72"/>
      <c r="J453" s="7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72"/>
      <c r="C454" s="79"/>
      <c r="D454" s="79"/>
      <c r="E454" s="72"/>
      <c r="F454" s="72"/>
      <c r="G454" s="80"/>
      <c r="H454" s="80"/>
      <c r="I454" s="72"/>
      <c r="J454" s="7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30"/>
      <c r="C455" s="31"/>
      <c r="D455" s="31"/>
      <c r="E455" s="30"/>
      <c r="F455" s="30"/>
      <c r="G455" s="83"/>
      <c r="H455" s="8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30"/>
      <c r="C456" s="31"/>
      <c r="D456" s="31"/>
      <c r="E456" s="30"/>
      <c r="F456" s="30"/>
      <c r="G456" s="83"/>
      <c r="H456" s="8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30"/>
      <c r="C457" s="31"/>
      <c r="D457" s="31"/>
      <c r="E457" s="30"/>
      <c r="F457" s="30"/>
      <c r="G457" s="83"/>
      <c r="H457" s="8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30"/>
      <c r="C458" s="31"/>
      <c r="D458" s="31"/>
      <c r="E458" s="30"/>
      <c r="F458" s="30"/>
      <c r="G458" s="83"/>
      <c r="H458" s="8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30"/>
      <c r="C459" s="31"/>
      <c r="D459" s="31"/>
      <c r="E459" s="30"/>
      <c r="F459" s="30"/>
      <c r="G459" s="83"/>
      <c r="H459" s="8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30"/>
      <c r="C460" s="31"/>
      <c r="D460" s="31"/>
      <c r="E460" s="30"/>
      <c r="F460" s="30"/>
      <c r="G460" s="83"/>
      <c r="H460" s="8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30"/>
      <c r="C461" s="31"/>
      <c r="D461" s="31"/>
      <c r="E461" s="30"/>
      <c r="F461" s="30"/>
      <c r="G461" s="83"/>
      <c r="H461" s="8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30"/>
      <c r="C462" s="31"/>
      <c r="D462" s="31"/>
      <c r="E462" s="30"/>
      <c r="F462" s="30"/>
      <c r="G462" s="83"/>
      <c r="H462" s="8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30"/>
      <c r="C463" s="31"/>
      <c r="D463" s="31"/>
      <c r="E463" s="30"/>
      <c r="F463" s="30"/>
      <c r="G463" s="83"/>
      <c r="H463" s="8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30"/>
      <c r="C464" s="31"/>
      <c r="D464" s="31"/>
      <c r="E464" s="30"/>
      <c r="F464" s="30"/>
      <c r="G464" s="83"/>
      <c r="H464" s="8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30"/>
      <c r="C465" s="31"/>
      <c r="D465" s="31"/>
      <c r="E465" s="30"/>
      <c r="F465" s="30"/>
      <c r="G465" s="83"/>
      <c r="H465" s="8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30"/>
      <c r="C466" s="31"/>
      <c r="D466" s="31"/>
      <c r="E466" s="30"/>
      <c r="F466" s="30"/>
      <c r="G466" s="83"/>
      <c r="H466" s="8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30"/>
      <c r="C467" s="31"/>
      <c r="D467" s="31"/>
      <c r="E467" s="30"/>
      <c r="F467" s="30"/>
      <c r="G467" s="83"/>
      <c r="H467" s="8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30"/>
      <c r="C468" s="31"/>
      <c r="D468" s="31"/>
      <c r="E468" s="30"/>
      <c r="F468" s="30"/>
      <c r="G468" s="83"/>
      <c r="H468" s="8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30"/>
      <c r="C469" s="31"/>
      <c r="D469" s="31"/>
      <c r="E469" s="30"/>
      <c r="F469" s="30"/>
      <c r="G469" s="83"/>
      <c r="H469" s="8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30"/>
      <c r="C470" s="31"/>
      <c r="D470" s="31"/>
      <c r="E470" s="30"/>
      <c r="F470" s="30"/>
      <c r="G470" s="83"/>
      <c r="H470" s="8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30"/>
      <c r="C471" s="31"/>
      <c r="D471" s="31"/>
      <c r="E471" s="30"/>
      <c r="F471" s="30"/>
      <c r="G471" s="83"/>
      <c r="H471" s="8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30"/>
      <c r="C472" s="31"/>
      <c r="D472" s="31"/>
      <c r="E472" s="30"/>
      <c r="F472" s="30"/>
      <c r="G472" s="83"/>
      <c r="H472" s="8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30"/>
      <c r="C473" s="31"/>
      <c r="D473" s="31"/>
      <c r="E473" s="30"/>
      <c r="F473" s="30"/>
      <c r="G473" s="83"/>
      <c r="H473" s="8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30"/>
      <c r="C474" s="31"/>
      <c r="D474" s="31"/>
      <c r="E474" s="30"/>
      <c r="F474" s="30"/>
      <c r="G474" s="83"/>
      <c r="H474" s="8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30"/>
      <c r="C475" s="31"/>
      <c r="D475" s="31"/>
      <c r="E475" s="30"/>
      <c r="F475" s="30"/>
      <c r="G475" s="83"/>
      <c r="H475" s="8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30"/>
      <c r="C476" s="31"/>
      <c r="D476" s="31"/>
      <c r="E476" s="30"/>
      <c r="F476" s="30"/>
      <c r="G476" s="83"/>
      <c r="H476" s="8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30"/>
      <c r="C477" s="31"/>
      <c r="D477" s="31"/>
      <c r="E477" s="30"/>
      <c r="F477" s="30"/>
      <c r="G477" s="83"/>
      <c r="H477" s="8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30"/>
      <c r="C478" s="31"/>
      <c r="D478" s="31"/>
      <c r="E478" s="30"/>
      <c r="F478" s="30"/>
      <c r="G478" s="83"/>
      <c r="H478" s="8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30"/>
      <c r="C479" s="31"/>
      <c r="D479" s="31"/>
      <c r="E479" s="30"/>
      <c r="F479" s="30"/>
      <c r="G479" s="83"/>
      <c r="H479" s="8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30"/>
      <c r="C480" s="31"/>
      <c r="D480" s="31"/>
      <c r="E480" s="30"/>
      <c r="F480" s="30"/>
      <c r="G480" s="83"/>
      <c r="H480" s="8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30"/>
      <c r="C481" s="31"/>
      <c r="D481" s="31"/>
      <c r="E481" s="30"/>
      <c r="F481" s="30"/>
      <c r="G481" s="83"/>
      <c r="H481" s="8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30"/>
      <c r="C482" s="31"/>
      <c r="D482" s="31"/>
      <c r="E482" s="30"/>
      <c r="F482" s="30"/>
      <c r="G482" s="83"/>
      <c r="H482" s="8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30"/>
      <c r="C483" s="31"/>
      <c r="D483" s="31"/>
      <c r="E483" s="30"/>
      <c r="F483" s="30"/>
      <c r="G483" s="83"/>
      <c r="H483" s="8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30"/>
      <c r="C484" s="31"/>
      <c r="D484" s="31"/>
      <c r="E484" s="30"/>
      <c r="F484" s="30"/>
      <c r="G484" s="83"/>
      <c r="H484" s="8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30"/>
      <c r="C485" s="31"/>
      <c r="D485" s="31"/>
      <c r="E485" s="30"/>
      <c r="F485" s="30"/>
      <c r="G485" s="83"/>
      <c r="H485" s="8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30"/>
      <c r="C486" s="31"/>
      <c r="D486" s="31"/>
      <c r="E486" s="30"/>
      <c r="F486" s="30"/>
      <c r="G486" s="83"/>
      <c r="H486" s="8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30"/>
      <c r="C487" s="31"/>
      <c r="D487" s="31"/>
      <c r="E487" s="30"/>
      <c r="F487" s="30"/>
      <c r="G487" s="83"/>
      <c r="H487" s="8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30"/>
      <c r="C488" s="31"/>
      <c r="D488" s="31"/>
      <c r="E488" s="30"/>
      <c r="F488" s="30"/>
      <c r="G488" s="83"/>
      <c r="H488" s="8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30"/>
      <c r="C489" s="31"/>
      <c r="D489" s="31"/>
      <c r="E489" s="30"/>
      <c r="F489" s="30"/>
      <c r="G489" s="83"/>
      <c r="H489" s="8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30"/>
      <c r="C490" s="31"/>
      <c r="D490" s="31"/>
      <c r="E490" s="30"/>
      <c r="F490" s="30"/>
      <c r="G490" s="83"/>
      <c r="H490" s="8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30"/>
      <c r="C491" s="31"/>
      <c r="D491" s="31"/>
      <c r="E491" s="30"/>
      <c r="F491" s="30"/>
      <c r="G491" s="83"/>
      <c r="H491" s="8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30"/>
      <c r="C492" s="31"/>
      <c r="D492" s="31"/>
      <c r="E492" s="30"/>
      <c r="F492" s="30"/>
      <c r="G492" s="83"/>
      <c r="H492" s="8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30"/>
      <c r="C493" s="31"/>
      <c r="D493" s="31"/>
      <c r="E493" s="30"/>
      <c r="F493" s="30"/>
      <c r="G493" s="83"/>
      <c r="H493" s="8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30"/>
      <c r="C494" s="31"/>
      <c r="D494" s="31"/>
      <c r="E494" s="30"/>
      <c r="F494" s="30"/>
      <c r="G494" s="83"/>
      <c r="H494" s="8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30"/>
      <c r="C495" s="31"/>
      <c r="D495" s="31"/>
      <c r="E495" s="30"/>
      <c r="F495" s="30"/>
      <c r="G495" s="83"/>
      <c r="H495" s="8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30"/>
      <c r="C496" s="31"/>
      <c r="D496" s="31"/>
      <c r="E496" s="30"/>
      <c r="F496" s="30"/>
      <c r="G496" s="83"/>
      <c r="H496" s="8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30"/>
      <c r="C497" s="31"/>
      <c r="D497" s="31"/>
      <c r="E497" s="30"/>
      <c r="F497" s="30"/>
      <c r="G497" s="83"/>
      <c r="H497" s="8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30"/>
      <c r="C498" s="31"/>
      <c r="D498" s="31"/>
      <c r="E498" s="30"/>
      <c r="F498" s="30"/>
      <c r="G498" s="83"/>
      <c r="H498" s="8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30"/>
      <c r="C499" s="31"/>
      <c r="D499" s="31"/>
      <c r="E499" s="30"/>
      <c r="F499" s="30"/>
      <c r="G499" s="83"/>
      <c r="H499" s="8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30"/>
      <c r="C500" s="31"/>
      <c r="D500" s="31"/>
      <c r="E500" s="30"/>
      <c r="F500" s="30"/>
      <c r="G500" s="83"/>
      <c r="H500" s="8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30"/>
      <c r="C501" s="31"/>
      <c r="D501" s="31"/>
      <c r="E501" s="30"/>
      <c r="F501" s="30"/>
      <c r="G501" s="83"/>
      <c r="H501" s="8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30"/>
      <c r="C502" s="31"/>
      <c r="D502" s="31"/>
      <c r="E502" s="30"/>
      <c r="F502" s="30"/>
      <c r="G502" s="83"/>
      <c r="H502" s="8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30"/>
      <c r="C503" s="31"/>
      <c r="D503" s="31"/>
      <c r="E503" s="30"/>
      <c r="F503" s="30"/>
      <c r="G503" s="83"/>
      <c r="H503" s="8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30"/>
      <c r="C504" s="31"/>
      <c r="D504" s="31"/>
      <c r="E504" s="30"/>
      <c r="F504" s="30"/>
      <c r="G504" s="83"/>
      <c r="H504" s="8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30"/>
      <c r="C505" s="31"/>
      <c r="D505" s="31"/>
      <c r="E505" s="30"/>
      <c r="F505" s="30"/>
      <c r="G505" s="83"/>
      <c r="H505" s="8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30"/>
      <c r="C506" s="31"/>
      <c r="D506" s="31"/>
      <c r="E506" s="30"/>
      <c r="F506" s="30"/>
      <c r="G506" s="83"/>
      <c r="H506" s="8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30"/>
      <c r="C507" s="31"/>
      <c r="D507" s="31"/>
      <c r="E507" s="30"/>
      <c r="F507" s="30"/>
      <c r="G507" s="83"/>
      <c r="H507" s="8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30"/>
      <c r="C508" s="31"/>
      <c r="D508" s="31"/>
      <c r="E508" s="30"/>
      <c r="F508" s="30"/>
      <c r="G508" s="83"/>
      <c r="H508" s="8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30"/>
      <c r="C509" s="31"/>
      <c r="D509" s="31"/>
      <c r="E509" s="30"/>
      <c r="F509" s="30"/>
      <c r="G509" s="83"/>
      <c r="H509" s="8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30"/>
      <c r="C510" s="31"/>
      <c r="D510" s="31"/>
      <c r="E510" s="30"/>
      <c r="F510" s="30"/>
      <c r="G510" s="83"/>
      <c r="H510" s="8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30"/>
      <c r="C511" s="31"/>
      <c r="D511" s="31"/>
      <c r="E511" s="30"/>
      <c r="F511" s="30"/>
      <c r="G511" s="83"/>
      <c r="H511" s="8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30"/>
      <c r="C512" s="31"/>
      <c r="D512" s="31"/>
      <c r="E512" s="30"/>
      <c r="F512" s="30"/>
      <c r="G512" s="83"/>
      <c r="H512" s="8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30"/>
      <c r="C513" s="31"/>
      <c r="D513" s="31"/>
      <c r="E513" s="30"/>
      <c r="F513" s="30"/>
      <c r="G513" s="83"/>
      <c r="H513" s="8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30"/>
      <c r="C514" s="31"/>
      <c r="D514" s="31"/>
      <c r="E514" s="30"/>
      <c r="F514" s="30"/>
      <c r="G514" s="83"/>
      <c r="H514" s="8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30"/>
      <c r="C515" s="31"/>
      <c r="D515" s="31"/>
      <c r="E515" s="30"/>
      <c r="F515" s="30"/>
      <c r="G515" s="83"/>
      <c r="H515" s="8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30"/>
      <c r="C516" s="31"/>
      <c r="D516" s="31"/>
      <c r="E516" s="30"/>
      <c r="F516" s="30"/>
      <c r="G516" s="83"/>
      <c r="H516" s="8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30"/>
      <c r="C517" s="31"/>
      <c r="D517" s="31"/>
      <c r="E517" s="30"/>
      <c r="F517" s="30"/>
      <c r="G517" s="83"/>
      <c r="H517" s="8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30"/>
      <c r="C518" s="31"/>
      <c r="D518" s="31"/>
      <c r="E518" s="30"/>
      <c r="F518" s="30"/>
      <c r="G518" s="83"/>
      <c r="H518" s="8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30"/>
      <c r="C519" s="31"/>
      <c r="D519" s="31"/>
      <c r="E519" s="30"/>
      <c r="F519" s="30"/>
      <c r="G519" s="83"/>
      <c r="H519" s="8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30"/>
      <c r="C520" s="31"/>
      <c r="D520" s="31"/>
      <c r="E520" s="30"/>
      <c r="F520" s="30"/>
      <c r="G520" s="83"/>
      <c r="H520" s="8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30"/>
      <c r="C521" s="31"/>
      <c r="D521" s="31"/>
      <c r="E521" s="30"/>
      <c r="F521" s="30"/>
      <c r="G521" s="83"/>
      <c r="H521" s="8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30"/>
      <c r="C522" s="31"/>
      <c r="D522" s="31"/>
      <c r="E522" s="30"/>
      <c r="F522" s="30"/>
      <c r="G522" s="83"/>
      <c r="H522" s="8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30"/>
      <c r="C523" s="31"/>
      <c r="D523" s="31"/>
      <c r="E523" s="30"/>
      <c r="F523" s="30"/>
      <c r="G523" s="83"/>
      <c r="H523" s="8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30"/>
      <c r="C524" s="31"/>
      <c r="D524" s="31"/>
      <c r="E524" s="30"/>
      <c r="F524" s="30"/>
      <c r="G524" s="83"/>
      <c r="H524" s="8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30"/>
      <c r="C525" s="31"/>
      <c r="D525" s="31"/>
      <c r="E525" s="30"/>
      <c r="F525" s="30"/>
      <c r="G525" s="83"/>
      <c r="H525" s="8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30"/>
      <c r="C526" s="31"/>
      <c r="D526" s="31"/>
      <c r="E526" s="30"/>
      <c r="F526" s="30"/>
      <c r="G526" s="83"/>
      <c r="H526" s="8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30"/>
      <c r="C527" s="31"/>
      <c r="D527" s="31"/>
      <c r="E527" s="30"/>
      <c r="F527" s="30"/>
      <c r="G527" s="83"/>
      <c r="H527" s="8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30"/>
      <c r="C528" s="31"/>
      <c r="D528" s="31"/>
      <c r="E528" s="30"/>
      <c r="F528" s="30"/>
      <c r="G528" s="83"/>
      <c r="H528" s="8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30"/>
      <c r="C529" s="31"/>
      <c r="D529" s="31"/>
      <c r="E529" s="30"/>
      <c r="F529" s="30"/>
      <c r="G529" s="83"/>
      <c r="H529" s="8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30"/>
      <c r="C530" s="31"/>
      <c r="D530" s="31"/>
      <c r="E530" s="30"/>
      <c r="F530" s="30"/>
      <c r="G530" s="83"/>
      <c r="H530" s="8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30"/>
      <c r="C531" s="31"/>
      <c r="D531" s="31"/>
      <c r="E531" s="30"/>
      <c r="F531" s="30"/>
      <c r="G531" s="83"/>
      <c r="H531" s="8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30"/>
      <c r="C532" s="31"/>
      <c r="D532" s="31"/>
      <c r="E532" s="30"/>
      <c r="F532" s="30"/>
      <c r="G532" s="83"/>
      <c r="H532" s="8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30"/>
      <c r="C533" s="31"/>
      <c r="D533" s="31"/>
      <c r="E533" s="30"/>
      <c r="F533" s="30"/>
      <c r="G533" s="83"/>
      <c r="H533" s="8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30"/>
      <c r="C534" s="31"/>
      <c r="D534" s="31"/>
      <c r="E534" s="30"/>
      <c r="F534" s="30"/>
      <c r="G534" s="83"/>
      <c r="H534" s="8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30"/>
      <c r="C535" s="31"/>
      <c r="D535" s="31"/>
      <c r="E535" s="30"/>
      <c r="F535" s="30"/>
      <c r="G535" s="83"/>
      <c r="H535" s="8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30"/>
      <c r="C536" s="31"/>
      <c r="D536" s="31"/>
      <c r="E536" s="30"/>
      <c r="F536" s="30"/>
      <c r="G536" s="83"/>
      <c r="H536" s="8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30"/>
      <c r="C537" s="31"/>
      <c r="D537" s="31"/>
      <c r="E537" s="30"/>
      <c r="F537" s="30"/>
      <c r="G537" s="83"/>
      <c r="H537" s="8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30"/>
      <c r="C538" s="31"/>
      <c r="D538" s="31"/>
      <c r="E538" s="30"/>
      <c r="F538" s="30"/>
      <c r="G538" s="83"/>
      <c r="H538" s="8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30"/>
      <c r="C539" s="31"/>
      <c r="D539" s="31"/>
      <c r="E539" s="30"/>
      <c r="F539" s="30"/>
      <c r="G539" s="83"/>
      <c r="H539" s="8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30"/>
      <c r="C540" s="31"/>
      <c r="D540" s="31"/>
      <c r="E540" s="30"/>
      <c r="F540" s="30"/>
      <c r="G540" s="83"/>
      <c r="H540" s="8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30"/>
      <c r="C541" s="31"/>
      <c r="D541" s="31"/>
      <c r="E541" s="30"/>
      <c r="F541" s="30"/>
      <c r="G541" s="83"/>
      <c r="H541" s="8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30"/>
      <c r="C542" s="31"/>
      <c r="D542" s="31"/>
      <c r="E542" s="30"/>
      <c r="F542" s="30"/>
      <c r="G542" s="83"/>
      <c r="H542" s="8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30"/>
      <c r="C543" s="31"/>
      <c r="D543" s="31"/>
      <c r="E543" s="30"/>
      <c r="F543" s="30"/>
      <c r="G543" s="83"/>
      <c r="H543" s="8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30"/>
      <c r="C544" s="31"/>
      <c r="D544" s="31"/>
      <c r="E544" s="30"/>
      <c r="F544" s="30"/>
      <c r="G544" s="83"/>
      <c r="H544" s="8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30"/>
      <c r="C545" s="31"/>
      <c r="D545" s="31"/>
      <c r="E545" s="30"/>
      <c r="F545" s="30"/>
      <c r="G545" s="83"/>
      <c r="H545" s="8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30"/>
      <c r="C546" s="31"/>
      <c r="D546" s="31"/>
      <c r="E546" s="30"/>
      <c r="F546" s="30"/>
      <c r="G546" s="83"/>
      <c r="H546" s="8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30"/>
      <c r="C547" s="31"/>
      <c r="D547" s="31"/>
      <c r="E547" s="30"/>
      <c r="F547" s="30"/>
      <c r="G547" s="83"/>
      <c r="H547" s="8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30"/>
      <c r="C548" s="31"/>
      <c r="D548" s="31"/>
      <c r="E548" s="30"/>
      <c r="F548" s="30"/>
      <c r="G548" s="83"/>
      <c r="H548" s="8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30"/>
      <c r="C549" s="31"/>
      <c r="D549" s="31"/>
      <c r="E549" s="30"/>
      <c r="F549" s="30"/>
      <c r="G549" s="83"/>
      <c r="H549" s="8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30"/>
      <c r="C550" s="31"/>
      <c r="D550" s="31"/>
      <c r="E550" s="30"/>
      <c r="F550" s="30"/>
      <c r="G550" s="83"/>
      <c r="H550" s="8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30"/>
      <c r="C551" s="31"/>
      <c r="D551" s="31"/>
      <c r="E551" s="30"/>
      <c r="F551" s="30"/>
      <c r="G551" s="83"/>
      <c r="H551" s="8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30"/>
      <c r="C552" s="31"/>
      <c r="D552" s="31"/>
      <c r="E552" s="30"/>
      <c r="F552" s="30"/>
      <c r="G552" s="83"/>
      <c r="H552" s="8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30"/>
      <c r="C553" s="31"/>
      <c r="D553" s="31"/>
      <c r="E553" s="30"/>
      <c r="F553" s="30"/>
      <c r="G553" s="83"/>
      <c r="H553" s="8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30"/>
      <c r="C554" s="31"/>
      <c r="D554" s="31"/>
      <c r="E554" s="30"/>
      <c r="F554" s="30"/>
      <c r="G554" s="83"/>
      <c r="H554" s="8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30"/>
      <c r="C555" s="31"/>
      <c r="D555" s="31"/>
      <c r="E555" s="30"/>
      <c r="F555" s="30"/>
      <c r="G555" s="83"/>
      <c r="H555" s="8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30"/>
      <c r="C556" s="31"/>
      <c r="D556" s="31"/>
      <c r="E556" s="30"/>
      <c r="F556" s="30"/>
      <c r="G556" s="83"/>
      <c r="H556" s="8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30"/>
      <c r="C557" s="31"/>
      <c r="D557" s="31"/>
      <c r="E557" s="30"/>
      <c r="F557" s="30"/>
      <c r="G557" s="83"/>
      <c r="H557" s="8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30"/>
      <c r="C558" s="31"/>
      <c r="D558" s="31"/>
      <c r="E558" s="30"/>
      <c r="F558" s="30"/>
      <c r="G558" s="83"/>
      <c r="H558" s="8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30"/>
      <c r="C559" s="31"/>
      <c r="D559" s="31"/>
      <c r="E559" s="30"/>
      <c r="F559" s="30"/>
      <c r="G559" s="83"/>
      <c r="H559" s="8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30"/>
      <c r="C560" s="31"/>
      <c r="D560" s="31"/>
      <c r="E560" s="30"/>
      <c r="F560" s="30"/>
      <c r="G560" s="83"/>
      <c r="H560" s="8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30"/>
      <c r="C561" s="31"/>
      <c r="D561" s="31"/>
      <c r="E561" s="30"/>
      <c r="F561" s="30"/>
      <c r="G561" s="83"/>
      <c r="H561" s="8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30"/>
      <c r="C562" s="31"/>
      <c r="D562" s="31"/>
      <c r="E562" s="30"/>
      <c r="F562" s="30"/>
      <c r="G562" s="83"/>
      <c r="H562" s="8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30"/>
      <c r="C563" s="31"/>
      <c r="D563" s="31"/>
      <c r="E563" s="30"/>
      <c r="F563" s="30"/>
      <c r="G563" s="83"/>
      <c r="H563" s="8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30"/>
      <c r="C564" s="31"/>
      <c r="D564" s="31"/>
      <c r="E564" s="30"/>
      <c r="F564" s="30"/>
      <c r="G564" s="83"/>
      <c r="H564" s="8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30"/>
      <c r="C565" s="31"/>
      <c r="D565" s="31"/>
      <c r="E565" s="30"/>
      <c r="F565" s="30"/>
      <c r="G565" s="83"/>
      <c r="H565" s="8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30"/>
      <c r="C566" s="31"/>
      <c r="D566" s="31"/>
      <c r="E566" s="30"/>
      <c r="F566" s="30"/>
      <c r="G566" s="83"/>
      <c r="H566" s="8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30"/>
      <c r="C567" s="31"/>
      <c r="D567" s="31"/>
      <c r="E567" s="30"/>
      <c r="F567" s="30"/>
      <c r="G567" s="83"/>
      <c r="H567" s="8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30"/>
      <c r="C568" s="31"/>
      <c r="D568" s="31"/>
      <c r="E568" s="30"/>
      <c r="F568" s="30"/>
      <c r="G568" s="83"/>
      <c r="H568" s="8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30"/>
      <c r="C569" s="31"/>
      <c r="D569" s="31"/>
      <c r="E569" s="30"/>
      <c r="F569" s="30"/>
      <c r="G569" s="83"/>
      <c r="H569" s="8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30"/>
      <c r="C570" s="31"/>
      <c r="D570" s="31"/>
      <c r="E570" s="30"/>
      <c r="F570" s="30"/>
      <c r="G570" s="83"/>
      <c r="H570" s="8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30"/>
      <c r="C571" s="31"/>
      <c r="D571" s="31"/>
      <c r="E571" s="30"/>
      <c r="F571" s="30"/>
      <c r="G571" s="83"/>
      <c r="H571" s="8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30"/>
      <c r="C572" s="31"/>
      <c r="D572" s="31"/>
      <c r="E572" s="30"/>
      <c r="F572" s="30"/>
      <c r="G572" s="83"/>
      <c r="H572" s="8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30"/>
      <c r="C573" s="31"/>
      <c r="D573" s="31"/>
      <c r="E573" s="30"/>
      <c r="F573" s="30"/>
      <c r="G573" s="83"/>
      <c r="H573" s="8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30"/>
      <c r="C574" s="31"/>
      <c r="D574" s="31"/>
      <c r="E574" s="30"/>
      <c r="F574" s="30"/>
      <c r="G574" s="83"/>
      <c r="H574" s="8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30"/>
      <c r="C575" s="31"/>
      <c r="D575" s="31"/>
      <c r="E575" s="30"/>
      <c r="F575" s="30"/>
      <c r="G575" s="83"/>
      <c r="H575" s="8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30"/>
      <c r="C576" s="31"/>
      <c r="D576" s="31"/>
      <c r="E576" s="30"/>
      <c r="F576" s="30"/>
      <c r="G576" s="83"/>
      <c r="H576" s="8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30"/>
      <c r="C577" s="31"/>
      <c r="D577" s="31"/>
      <c r="E577" s="30"/>
      <c r="F577" s="30"/>
      <c r="G577" s="83"/>
      <c r="H577" s="8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30"/>
      <c r="C578" s="31"/>
      <c r="D578" s="31"/>
      <c r="E578" s="30"/>
      <c r="F578" s="30"/>
      <c r="G578" s="83"/>
      <c r="H578" s="8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30"/>
      <c r="C579" s="31"/>
      <c r="D579" s="31"/>
      <c r="E579" s="30"/>
      <c r="F579" s="30"/>
      <c r="G579" s="83"/>
      <c r="H579" s="8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30"/>
      <c r="C580" s="31"/>
      <c r="D580" s="31"/>
      <c r="E580" s="30"/>
      <c r="F580" s="30"/>
      <c r="G580" s="83"/>
      <c r="H580" s="8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30"/>
      <c r="C581" s="31"/>
      <c r="D581" s="31"/>
      <c r="E581" s="30"/>
      <c r="F581" s="30"/>
      <c r="G581" s="83"/>
      <c r="H581" s="8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30"/>
      <c r="C582" s="31"/>
      <c r="D582" s="31"/>
      <c r="E582" s="30"/>
      <c r="F582" s="30"/>
      <c r="G582" s="83"/>
      <c r="H582" s="8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30"/>
      <c r="C583" s="31"/>
      <c r="D583" s="31"/>
      <c r="E583" s="30"/>
      <c r="F583" s="30"/>
      <c r="G583" s="83"/>
      <c r="H583" s="8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30"/>
      <c r="C584" s="31"/>
      <c r="D584" s="31"/>
      <c r="E584" s="30"/>
      <c r="F584" s="30"/>
      <c r="G584" s="83"/>
      <c r="H584" s="8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30"/>
      <c r="C585" s="31"/>
      <c r="D585" s="31"/>
      <c r="E585" s="30"/>
      <c r="F585" s="30"/>
      <c r="G585" s="83"/>
      <c r="H585" s="8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30"/>
      <c r="C586" s="31"/>
      <c r="D586" s="31"/>
      <c r="E586" s="30"/>
      <c r="F586" s="30"/>
      <c r="G586" s="83"/>
      <c r="H586" s="8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30"/>
      <c r="C587" s="31"/>
      <c r="D587" s="31"/>
      <c r="E587" s="30"/>
      <c r="F587" s="30"/>
      <c r="G587" s="83"/>
      <c r="H587" s="8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30"/>
      <c r="C588" s="31"/>
      <c r="D588" s="31"/>
      <c r="E588" s="30"/>
      <c r="F588" s="30"/>
      <c r="G588" s="83"/>
      <c r="H588" s="8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30"/>
      <c r="C589" s="31"/>
      <c r="D589" s="31"/>
      <c r="E589" s="30"/>
      <c r="F589" s="30"/>
      <c r="G589" s="83"/>
      <c r="H589" s="8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30"/>
      <c r="C590" s="31"/>
      <c r="D590" s="31"/>
      <c r="E590" s="30"/>
      <c r="F590" s="30"/>
      <c r="G590" s="83"/>
      <c r="H590" s="8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30"/>
      <c r="C591" s="31"/>
      <c r="D591" s="31"/>
      <c r="E591" s="30"/>
      <c r="F591" s="30"/>
      <c r="G591" s="83"/>
      <c r="H591" s="8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30"/>
      <c r="C592" s="31"/>
      <c r="D592" s="31"/>
      <c r="E592" s="30"/>
      <c r="F592" s="30"/>
      <c r="G592" s="83"/>
      <c r="H592" s="8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30"/>
      <c r="C593" s="31"/>
      <c r="D593" s="31"/>
      <c r="E593" s="30"/>
      <c r="F593" s="30"/>
      <c r="G593" s="83"/>
      <c r="H593" s="8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30"/>
      <c r="C594" s="31"/>
      <c r="D594" s="31"/>
      <c r="E594" s="30"/>
      <c r="F594" s="30"/>
      <c r="G594" s="83"/>
      <c r="H594" s="8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30"/>
      <c r="C595" s="31"/>
      <c r="D595" s="31"/>
      <c r="E595" s="30"/>
      <c r="F595" s="30"/>
      <c r="G595" s="83"/>
      <c r="H595" s="8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30"/>
      <c r="C596" s="31"/>
      <c r="D596" s="31"/>
      <c r="E596" s="30"/>
      <c r="F596" s="30"/>
      <c r="G596" s="83"/>
      <c r="H596" s="8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30"/>
      <c r="C597" s="31"/>
      <c r="D597" s="31"/>
      <c r="E597" s="30"/>
      <c r="F597" s="30"/>
      <c r="G597" s="83"/>
      <c r="H597" s="8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30"/>
      <c r="C598" s="31"/>
      <c r="D598" s="31"/>
      <c r="E598" s="30"/>
      <c r="F598" s="30"/>
      <c r="G598" s="83"/>
      <c r="H598" s="8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30"/>
      <c r="C599" s="31"/>
      <c r="D599" s="31"/>
      <c r="E599" s="30"/>
      <c r="F599" s="30"/>
      <c r="G599" s="83"/>
      <c r="H599" s="8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30"/>
      <c r="C600" s="31"/>
      <c r="D600" s="31"/>
      <c r="E600" s="30"/>
      <c r="F600" s="30"/>
      <c r="G600" s="83"/>
      <c r="H600" s="8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30"/>
      <c r="C601" s="31"/>
      <c r="D601" s="31"/>
      <c r="E601" s="30"/>
      <c r="F601" s="30"/>
      <c r="G601" s="83"/>
      <c r="H601" s="8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30"/>
      <c r="C602" s="31"/>
      <c r="D602" s="31"/>
      <c r="E602" s="30"/>
      <c r="F602" s="30"/>
      <c r="G602" s="83"/>
      <c r="H602" s="8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30"/>
      <c r="C603" s="31"/>
      <c r="D603" s="31"/>
      <c r="E603" s="30"/>
      <c r="F603" s="30"/>
      <c r="G603" s="83"/>
      <c r="H603" s="8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30"/>
      <c r="C604" s="31"/>
      <c r="D604" s="31"/>
      <c r="E604" s="30"/>
      <c r="F604" s="30"/>
      <c r="G604" s="83"/>
      <c r="H604" s="8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30"/>
      <c r="C605" s="31"/>
      <c r="D605" s="31"/>
      <c r="E605" s="30"/>
      <c r="F605" s="30"/>
      <c r="G605" s="83"/>
      <c r="H605" s="8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30"/>
      <c r="C606" s="31"/>
      <c r="D606" s="31"/>
      <c r="E606" s="30"/>
      <c r="F606" s="30"/>
      <c r="G606" s="83"/>
      <c r="H606" s="8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30"/>
      <c r="C607" s="31"/>
      <c r="D607" s="31"/>
      <c r="E607" s="30"/>
      <c r="F607" s="30"/>
      <c r="G607" s="83"/>
      <c r="H607" s="8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30"/>
      <c r="C608" s="31"/>
      <c r="D608" s="31"/>
      <c r="E608" s="30"/>
      <c r="F608" s="30"/>
      <c r="G608" s="83"/>
      <c r="H608" s="8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30"/>
      <c r="C609" s="31"/>
      <c r="D609" s="31"/>
      <c r="E609" s="30"/>
      <c r="F609" s="30"/>
      <c r="G609" s="83"/>
      <c r="H609" s="8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30"/>
      <c r="C610" s="31"/>
      <c r="D610" s="31"/>
      <c r="E610" s="30"/>
      <c r="F610" s="30"/>
      <c r="G610" s="83"/>
      <c r="H610" s="8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30"/>
      <c r="C611" s="31"/>
      <c r="D611" s="31"/>
      <c r="E611" s="30"/>
      <c r="F611" s="30"/>
      <c r="G611" s="83"/>
      <c r="H611" s="8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30"/>
      <c r="C612" s="31"/>
      <c r="D612" s="31"/>
      <c r="E612" s="30"/>
      <c r="F612" s="30"/>
      <c r="G612" s="83"/>
      <c r="H612" s="8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30"/>
      <c r="C613" s="31"/>
      <c r="D613" s="31"/>
      <c r="E613" s="30"/>
      <c r="F613" s="30"/>
      <c r="G613" s="83"/>
      <c r="H613" s="8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30"/>
      <c r="C614" s="31"/>
      <c r="D614" s="31"/>
      <c r="E614" s="30"/>
      <c r="F614" s="30"/>
      <c r="G614" s="83"/>
      <c r="H614" s="8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30"/>
      <c r="C615" s="31"/>
      <c r="D615" s="31"/>
      <c r="E615" s="30"/>
      <c r="F615" s="30"/>
      <c r="G615" s="83"/>
      <c r="H615" s="8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30"/>
      <c r="C616" s="31"/>
      <c r="D616" s="31"/>
      <c r="E616" s="30"/>
      <c r="F616" s="30"/>
      <c r="G616" s="83"/>
      <c r="H616" s="8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30"/>
      <c r="C617" s="31"/>
      <c r="D617" s="31"/>
      <c r="E617" s="30"/>
      <c r="F617" s="30"/>
      <c r="G617" s="83"/>
      <c r="H617" s="8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30"/>
      <c r="C618" s="31"/>
      <c r="D618" s="31"/>
      <c r="E618" s="30"/>
      <c r="F618" s="30"/>
      <c r="G618" s="83"/>
      <c r="H618" s="8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30"/>
      <c r="C619" s="31"/>
      <c r="D619" s="31"/>
      <c r="E619" s="30"/>
      <c r="F619" s="30"/>
      <c r="G619" s="83"/>
      <c r="H619" s="8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30"/>
      <c r="C620" s="31"/>
      <c r="D620" s="31"/>
      <c r="E620" s="30"/>
      <c r="F620" s="30"/>
      <c r="G620" s="83"/>
      <c r="H620" s="8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30"/>
      <c r="C621" s="31"/>
      <c r="D621" s="31"/>
      <c r="E621" s="30"/>
      <c r="F621" s="30"/>
      <c r="G621" s="83"/>
      <c r="H621" s="8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30"/>
      <c r="C622" s="31"/>
      <c r="D622" s="31"/>
      <c r="E622" s="30"/>
      <c r="F622" s="30"/>
      <c r="G622" s="83"/>
      <c r="H622" s="8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30"/>
      <c r="C623" s="31"/>
      <c r="D623" s="31"/>
      <c r="E623" s="30"/>
      <c r="F623" s="30"/>
      <c r="G623" s="83"/>
      <c r="H623" s="8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30"/>
      <c r="C624" s="31"/>
      <c r="D624" s="31"/>
      <c r="E624" s="30"/>
      <c r="F624" s="30"/>
      <c r="G624" s="83"/>
      <c r="H624" s="8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30"/>
      <c r="C625" s="31"/>
      <c r="D625" s="31"/>
      <c r="E625" s="30"/>
      <c r="F625" s="30"/>
      <c r="G625" s="83"/>
      <c r="H625" s="8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30"/>
      <c r="C626" s="31"/>
      <c r="D626" s="31"/>
      <c r="E626" s="30"/>
      <c r="F626" s="30"/>
      <c r="G626" s="83"/>
      <c r="H626" s="8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30"/>
      <c r="C627" s="31"/>
      <c r="D627" s="31"/>
      <c r="E627" s="30"/>
      <c r="F627" s="30"/>
      <c r="G627" s="83"/>
      <c r="H627" s="8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30"/>
      <c r="C628" s="31"/>
      <c r="D628" s="31"/>
      <c r="E628" s="30"/>
      <c r="F628" s="30"/>
      <c r="G628" s="83"/>
      <c r="H628" s="8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30"/>
      <c r="C629" s="31"/>
      <c r="D629" s="31"/>
      <c r="E629" s="30"/>
      <c r="F629" s="30"/>
      <c r="G629" s="83"/>
      <c r="H629" s="8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30"/>
      <c r="C630" s="31"/>
      <c r="D630" s="31"/>
      <c r="E630" s="30"/>
      <c r="F630" s="30"/>
      <c r="G630" s="83"/>
      <c r="H630" s="8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30"/>
      <c r="C631" s="31"/>
      <c r="D631" s="31"/>
      <c r="E631" s="30"/>
      <c r="F631" s="30"/>
      <c r="G631" s="83"/>
      <c r="H631" s="8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30"/>
      <c r="C632" s="31"/>
      <c r="D632" s="31"/>
      <c r="E632" s="30"/>
      <c r="F632" s="30"/>
      <c r="G632" s="83"/>
      <c r="H632" s="8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30"/>
      <c r="C633" s="31"/>
      <c r="D633" s="31"/>
      <c r="E633" s="30"/>
      <c r="F633" s="30"/>
      <c r="G633" s="83"/>
      <c r="H633" s="8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30"/>
      <c r="C634" s="31"/>
      <c r="D634" s="31"/>
      <c r="E634" s="30"/>
      <c r="F634" s="30"/>
      <c r="G634" s="83"/>
      <c r="H634" s="8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30"/>
      <c r="C635" s="31"/>
      <c r="D635" s="31"/>
      <c r="E635" s="30"/>
      <c r="F635" s="30"/>
      <c r="G635" s="83"/>
      <c r="H635" s="8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30"/>
      <c r="C636" s="31"/>
      <c r="D636" s="31"/>
      <c r="E636" s="30"/>
      <c r="F636" s="30"/>
      <c r="G636" s="83"/>
      <c r="H636" s="8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30"/>
      <c r="C637" s="31"/>
      <c r="D637" s="31"/>
      <c r="E637" s="30"/>
      <c r="F637" s="30"/>
      <c r="G637" s="83"/>
      <c r="H637" s="8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30"/>
      <c r="C638" s="31"/>
      <c r="D638" s="31"/>
      <c r="E638" s="30"/>
      <c r="F638" s="30"/>
      <c r="G638" s="83"/>
      <c r="H638" s="8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30"/>
      <c r="C639" s="31"/>
      <c r="D639" s="31"/>
      <c r="E639" s="30"/>
      <c r="F639" s="30"/>
      <c r="G639" s="83"/>
      <c r="H639" s="8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30"/>
      <c r="C640" s="31"/>
      <c r="D640" s="31"/>
      <c r="E640" s="30"/>
      <c r="F640" s="30"/>
      <c r="G640" s="83"/>
      <c r="H640" s="8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30"/>
      <c r="C641" s="31"/>
      <c r="D641" s="31"/>
      <c r="E641" s="30"/>
      <c r="F641" s="30"/>
      <c r="G641" s="83"/>
      <c r="H641" s="8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30"/>
      <c r="C642" s="31"/>
      <c r="D642" s="31"/>
      <c r="E642" s="30"/>
      <c r="F642" s="30"/>
      <c r="G642" s="83"/>
      <c r="H642" s="8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30"/>
      <c r="C643" s="31"/>
      <c r="D643" s="31"/>
      <c r="E643" s="30"/>
      <c r="F643" s="30"/>
      <c r="G643" s="83"/>
      <c r="H643" s="8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30"/>
      <c r="C644" s="31"/>
      <c r="D644" s="31"/>
      <c r="E644" s="30"/>
      <c r="F644" s="30"/>
      <c r="G644" s="83"/>
      <c r="H644" s="8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30"/>
      <c r="C645" s="31"/>
      <c r="D645" s="31"/>
      <c r="E645" s="30"/>
      <c r="F645" s="30"/>
      <c r="G645" s="83"/>
      <c r="H645" s="8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30"/>
      <c r="C646" s="31"/>
      <c r="D646" s="31"/>
      <c r="E646" s="30"/>
      <c r="F646" s="30"/>
      <c r="G646" s="83"/>
      <c r="H646" s="8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30"/>
      <c r="C647" s="31"/>
      <c r="D647" s="31"/>
      <c r="E647" s="30"/>
      <c r="F647" s="30"/>
      <c r="G647" s="83"/>
      <c r="H647" s="8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30"/>
      <c r="C648" s="31"/>
      <c r="D648" s="31"/>
      <c r="E648" s="30"/>
      <c r="F648" s="30"/>
      <c r="G648" s="83"/>
      <c r="H648" s="8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30"/>
      <c r="C649" s="31"/>
      <c r="D649" s="31"/>
      <c r="E649" s="30"/>
      <c r="F649" s="30"/>
      <c r="G649" s="83"/>
      <c r="H649" s="8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30"/>
      <c r="C650" s="31"/>
      <c r="D650" s="31"/>
      <c r="E650" s="30"/>
      <c r="F650" s="30"/>
      <c r="G650" s="83"/>
      <c r="H650" s="8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30"/>
      <c r="C651" s="31"/>
      <c r="D651" s="31"/>
      <c r="E651" s="30"/>
      <c r="F651" s="30"/>
      <c r="G651" s="83"/>
      <c r="H651" s="8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30"/>
      <c r="C652" s="31"/>
      <c r="D652" s="31"/>
      <c r="E652" s="30"/>
      <c r="F652" s="30"/>
      <c r="G652" s="83"/>
      <c r="H652" s="8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30"/>
      <c r="C653" s="31"/>
      <c r="D653" s="31"/>
      <c r="E653" s="30"/>
      <c r="F653" s="30"/>
      <c r="G653" s="83"/>
      <c r="H653" s="8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30"/>
      <c r="C654" s="31"/>
      <c r="D654" s="31"/>
      <c r="E654" s="30"/>
      <c r="F654" s="30"/>
      <c r="G654" s="83"/>
      <c r="H654" s="8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30"/>
      <c r="C655" s="31"/>
      <c r="D655" s="31"/>
      <c r="E655" s="30"/>
      <c r="F655" s="30"/>
      <c r="G655" s="83"/>
      <c r="H655" s="8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30"/>
      <c r="C656" s="31"/>
      <c r="D656" s="31"/>
      <c r="E656" s="30"/>
      <c r="F656" s="30"/>
      <c r="G656" s="83"/>
      <c r="H656" s="8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30"/>
      <c r="C657" s="31"/>
      <c r="D657" s="31"/>
      <c r="E657" s="30"/>
      <c r="F657" s="30"/>
      <c r="G657" s="83"/>
      <c r="H657" s="8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30"/>
      <c r="C658" s="31"/>
      <c r="D658" s="31"/>
      <c r="E658" s="30"/>
      <c r="F658" s="30"/>
      <c r="G658" s="83"/>
      <c r="H658" s="8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30"/>
      <c r="C659" s="31"/>
      <c r="D659" s="31"/>
      <c r="E659" s="30"/>
      <c r="F659" s="30"/>
      <c r="G659" s="83"/>
      <c r="H659" s="8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30"/>
      <c r="C660" s="31"/>
      <c r="D660" s="31"/>
      <c r="E660" s="30"/>
      <c r="F660" s="30"/>
      <c r="G660" s="83"/>
      <c r="H660" s="8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30"/>
      <c r="C661" s="31"/>
      <c r="D661" s="31"/>
      <c r="E661" s="30"/>
      <c r="F661" s="30"/>
      <c r="G661" s="83"/>
      <c r="H661" s="8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30"/>
      <c r="C662" s="31"/>
      <c r="D662" s="31"/>
      <c r="E662" s="30"/>
      <c r="F662" s="30"/>
      <c r="G662" s="83"/>
      <c r="H662" s="8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30"/>
      <c r="C663" s="31"/>
      <c r="D663" s="31"/>
      <c r="E663" s="30"/>
      <c r="F663" s="30"/>
      <c r="G663" s="83"/>
      <c r="H663" s="8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30"/>
      <c r="C664" s="31"/>
      <c r="D664" s="31"/>
      <c r="E664" s="30"/>
      <c r="F664" s="30"/>
      <c r="G664" s="83"/>
      <c r="H664" s="8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30"/>
      <c r="C665" s="31"/>
      <c r="D665" s="31"/>
      <c r="E665" s="30"/>
      <c r="F665" s="30"/>
      <c r="G665" s="83"/>
      <c r="H665" s="8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30"/>
      <c r="C666" s="31"/>
      <c r="D666" s="31"/>
      <c r="E666" s="30"/>
      <c r="F666" s="30"/>
      <c r="G666" s="83"/>
      <c r="H666" s="8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30"/>
      <c r="C667" s="31"/>
      <c r="D667" s="31"/>
      <c r="E667" s="30"/>
      <c r="F667" s="30"/>
      <c r="G667" s="83"/>
      <c r="H667" s="8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30"/>
      <c r="C668" s="31"/>
      <c r="D668" s="31"/>
      <c r="E668" s="30"/>
      <c r="F668" s="30"/>
      <c r="G668" s="83"/>
      <c r="H668" s="8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30"/>
      <c r="C669" s="31"/>
      <c r="D669" s="31"/>
      <c r="E669" s="30"/>
      <c r="F669" s="30"/>
      <c r="G669" s="83"/>
      <c r="H669" s="8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30"/>
      <c r="C670" s="31"/>
      <c r="D670" s="31"/>
      <c r="E670" s="30"/>
      <c r="F670" s="30"/>
      <c r="G670" s="83"/>
      <c r="H670" s="8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30"/>
      <c r="C671" s="31"/>
      <c r="D671" s="31"/>
      <c r="E671" s="30"/>
      <c r="F671" s="30"/>
      <c r="G671" s="83"/>
      <c r="H671" s="8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30"/>
      <c r="C672" s="31"/>
      <c r="D672" s="31"/>
      <c r="E672" s="30"/>
      <c r="F672" s="30"/>
      <c r="G672" s="83"/>
      <c r="H672" s="8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30"/>
      <c r="C673" s="31"/>
      <c r="D673" s="31"/>
      <c r="E673" s="30"/>
      <c r="F673" s="30"/>
      <c r="G673" s="83"/>
      <c r="H673" s="8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30"/>
      <c r="C674" s="31"/>
      <c r="D674" s="31"/>
      <c r="E674" s="30"/>
      <c r="F674" s="30"/>
      <c r="G674" s="83"/>
      <c r="H674" s="8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30"/>
      <c r="C675" s="31"/>
      <c r="D675" s="31"/>
      <c r="E675" s="30"/>
      <c r="F675" s="30"/>
      <c r="G675" s="83"/>
      <c r="H675" s="8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30"/>
      <c r="C676" s="31"/>
      <c r="D676" s="31"/>
      <c r="E676" s="30"/>
      <c r="F676" s="30"/>
      <c r="G676" s="83"/>
      <c r="H676" s="8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30"/>
      <c r="C677" s="31"/>
      <c r="D677" s="31"/>
      <c r="E677" s="30"/>
      <c r="F677" s="30"/>
      <c r="G677" s="83"/>
      <c r="H677" s="8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30"/>
      <c r="C678" s="31"/>
      <c r="D678" s="31"/>
      <c r="E678" s="30"/>
      <c r="F678" s="30"/>
      <c r="G678" s="83"/>
      <c r="H678" s="8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30"/>
      <c r="C679" s="31"/>
      <c r="D679" s="31"/>
      <c r="E679" s="30"/>
      <c r="F679" s="30"/>
      <c r="G679" s="83"/>
      <c r="H679" s="8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30"/>
      <c r="C680" s="31"/>
      <c r="D680" s="31"/>
      <c r="E680" s="30"/>
      <c r="F680" s="30"/>
      <c r="G680" s="83"/>
      <c r="H680" s="8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30"/>
      <c r="C681" s="31"/>
      <c r="D681" s="31"/>
      <c r="E681" s="30"/>
      <c r="F681" s="30"/>
      <c r="G681" s="83"/>
      <c r="H681" s="8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30"/>
      <c r="C682" s="31"/>
      <c r="D682" s="31"/>
      <c r="E682" s="30"/>
      <c r="F682" s="30"/>
      <c r="G682" s="83"/>
      <c r="H682" s="8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30"/>
      <c r="C683" s="31"/>
      <c r="D683" s="31"/>
      <c r="E683" s="30"/>
      <c r="F683" s="30"/>
      <c r="G683" s="83"/>
      <c r="H683" s="8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30"/>
      <c r="C684" s="31"/>
      <c r="D684" s="31"/>
      <c r="E684" s="30"/>
      <c r="F684" s="30"/>
      <c r="G684" s="83"/>
      <c r="H684" s="8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30"/>
      <c r="C685" s="31"/>
      <c r="D685" s="31"/>
      <c r="E685" s="30"/>
      <c r="F685" s="30"/>
      <c r="G685" s="83"/>
      <c r="H685" s="8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30"/>
      <c r="C686" s="31"/>
      <c r="D686" s="31"/>
      <c r="E686" s="30"/>
      <c r="F686" s="30"/>
      <c r="G686" s="83"/>
      <c r="H686" s="8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30"/>
      <c r="C687" s="31"/>
      <c r="D687" s="31"/>
      <c r="E687" s="30"/>
      <c r="F687" s="30"/>
      <c r="G687" s="83"/>
      <c r="H687" s="8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30"/>
      <c r="C688" s="31"/>
      <c r="D688" s="31"/>
      <c r="E688" s="30"/>
      <c r="F688" s="30"/>
      <c r="G688" s="83"/>
      <c r="H688" s="8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30"/>
      <c r="C689" s="31"/>
      <c r="D689" s="31"/>
      <c r="E689" s="30"/>
      <c r="F689" s="30"/>
      <c r="G689" s="83"/>
      <c r="H689" s="8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30"/>
      <c r="C690" s="31"/>
      <c r="D690" s="31"/>
      <c r="E690" s="30"/>
      <c r="F690" s="30"/>
      <c r="G690" s="83"/>
      <c r="H690" s="8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30"/>
      <c r="C691" s="31"/>
      <c r="D691" s="31"/>
      <c r="E691" s="30"/>
      <c r="F691" s="30"/>
      <c r="G691" s="83"/>
      <c r="H691" s="8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30"/>
      <c r="C692" s="31"/>
      <c r="D692" s="31"/>
      <c r="E692" s="30"/>
      <c r="F692" s="30"/>
      <c r="G692" s="83"/>
      <c r="H692" s="8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30"/>
      <c r="C693" s="31"/>
      <c r="D693" s="31"/>
      <c r="E693" s="30"/>
      <c r="F693" s="30"/>
      <c r="G693" s="83"/>
      <c r="H693" s="8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30"/>
      <c r="C694" s="31"/>
      <c r="D694" s="31"/>
      <c r="E694" s="30"/>
      <c r="F694" s="30"/>
      <c r="G694" s="83"/>
      <c r="H694" s="8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30"/>
      <c r="C695" s="31"/>
      <c r="D695" s="31"/>
      <c r="E695" s="30"/>
      <c r="F695" s="30"/>
      <c r="G695" s="83"/>
      <c r="H695" s="8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30"/>
      <c r="C696" s="31"/>
      <c r="D696" s="31"/>
      <c r="E696" s="30"/>
      <c r="F696" s="30"/>
      <c r="G696" s="83"/>
      <c r="H696" s="8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30"/>
      <c r="C697" s="31"/>
      <c r="D697" s="31"/>
      <c r="E697" s="30"/>
      <c r="F697" s="30"/>
      <c r="G697" s="83"/>
      <c r="H697" s="8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30"/>
      <c r="C698" s="31"/>
      <c r="D698" s="31"/>
      <c r="E698" s="30"/>
      <c r="F698" s="30"/>
      <c r="G698" s="83"/>
      <c r="H698" s="8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30"/>
      <c r="C699" s="31"/>
      <c r="D699" s="31"/>
      <c r="E699" s="30"/>
      <c r="F699" s="30"/>
      <c r="G699" s="83"/>
      <c r="H699" s="8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30"/>
      <c r="C700" s="31"/>
      <c r="D700" s="31"/>
      <c r="E700" s="30"/>
      <c r="F700" s="30"/>
      <c r="G700" s="83"/>
      <c r="H700" s="8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30"/>
      <c r="C701" s="31"/>
      <c r="D701" s="31"/>
      <c r="E701" s="30"/>
      <c r="F701" s="30"/>
      <c r="G701" s="83"/>
      <c r="H701" s="8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30"/>
      <c r="C702" s="31"/>
      <c r="D702" s="31"/>
      <c r="E702" s="30"/>
      <c r="F702" s="30"/>
      <c r="G702" s="83"/>
      <c r="H702" s="8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30"/>
      <c r="C703" s="31"/>
      <c r="D703" s="31"/>
      <c r="E703" s="30"/>
      <c r="F703" s="30"/>
      <c r="G703" s="83"/>
      <c r="H703" s="8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30"/>
      <c r="C704" s="31"/>
      <c r="D704" s="31"/>
      <c r="E704" s="30"/>
      <c r="F704" s="30"/>
      <c r="G704" s="83"/>
      <c r="H704" s="8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30"/>
      <c r="C705" s="31"/>
      <c r="D705" s="31"/>
      <c r="E705" s="30"/>
      <c r="F705" s="30"/>
      <c r="G705" s="83"/>
      <c r="H705" s="8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30"/>
      <c r="C706" s="31"/>
      <c r="D706" s="31"/>
      <c r="E706" s="30"/>
      <c r="F706" s="30"/>
      <c r="G706" s="83"/>
      <c r="H706" s="8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30"/>
      <c r="C707" s="31"/>
      <c r="D707" s="31"/>
      <c r="E707" s="30"/>
      <c r="F707" s="30"/>
      <c r="G707" s="83"/>
      <c r="H707" s="8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30"/>
      <c r="C708" s="31"/>
      <c r="D708" s="31"/>
      <c r="E708" s="30"/>
      <c r="F708" s="30"/>
      <c r="G708" s="83"/>
      <c r="H708" s="8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30"/>
      <c r="C709" s="31"/>
      <c r="D709" s="31"/>
      <c r="E709" s="30"/>
      <c r="F709" s="30"/>
      <c r="G709" s="83"/>
      <c r="H709" s="8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30"/>
      <c r="C710" s="31"/>
      <c r="D710" s="31"/>
      <c r="E710" s="30"/>
      <c r="F710" s="30"/>
      <c r="G710" s="83"/>
      <c r="H710" s="8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30"/>
      <c r="C711" s="31"/>
      <c r="D711" s="31"/>
      <c r="E711" s="30"/>
      <c r="F711" s="30"/>
      <c r="G711" s="83"/>
      <c r="H711" s="8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30"/>
      <c r="C712" s="31"/>
      <c r="D712" s="31"/>
      <c r="E712" s="30"/>
      <c r="F712" s="30"/>
      <c r="G712" s="83"/>
      <c r="H712" s="8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30"/>
      <c r="C713" s="31"/>
      <c r="D713" s="31"/>
      <c r="E713" s="30"/>
      <c r="F713" s="30"/>
      <c r="G713" s="83"/>
      <c r="H713" s="8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30"/>
      <c r="C714" s="31"/>
      <c r="D714" s="31"/>
      <c r="E714" s="30"/>
      <c r="F714" s="30"/>
      <c r="G714" s="83"/>
      <c r="H714" s="8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30"/>
      <c r="C715" s="31"/>
      <c r="D715" s="31"/>
      <c r="E715" s="30"/>
      <c r="F715" s="30"/>
      <c r="G715" s="83"/>
      <c r="H715" s="8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30"/>
      <c r="C716" s="31"/>
      <c r="D716" s="31"/>
      <c r="E716" s="30"/>
      <c r="F716" s="30"/>
      <c r="G716" s="83"/>
      <c r="H716" s="8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30"/>
      <c r="C717" s="31"/>
      <c r="D717" s="31"/>
      <c r="E717" s="30"/>
      <c r="F717" s="30"/>
      <c r="G717" s="83"/>
      <c r="H717" s="8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30"/>
      <c r="C718" s="31"/>
      <c r="D718" s="31"/>
      <c r="E718" s="30"/>
      <c r="F718" s="30"/>
      <c r="G718" s="83"/>
      <c r="H718" s="8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30"/>
      <c r="C719" s="31"/>
      <c r="D719" s="31"/>
      <c r="E719" s="30"/>
      <c r="F719" s="30"/>
      <c r="G719" s="83"/>
      <c r="H719" s="8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30"/>
      <c r="C720" s="31"/>
      <c r="D720" s="31"/>
      <c r="E720" s="30"/>
      <c r="F720" s="30"/>
      <c r="G720" s="83"/>
      <c r="H720" s="8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30"/>
      <c r="C721" s="31"/>
      <c r="D721" s="31"/>
      <c r="E721" s="30"/>
      <c r="F721" s="30"/>
      <c r="G721" s="83"/>
      <c r="H721" s="8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30"/>
      <c r="C722" s="31"/>
      <c r="D722" s="31"/>
      <c r="E722" s="30"/>
      <c r="F722" s="30"/>
      <c r="G722" s="83"/>
      <c r="H722" s="8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30"/>
      <c r="C723" s="31"/>
      <c r="D723" s="31"/>
      <c r="E723" s="30"/>
      <c r="F723" s="30"/>
      <c r="G723" s="83"/>
      <c r="H723" s="8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30"/>
      <c r="C724" s="31"/>
      <c r="D724" s="31"/>
      <c r="E724" s="30"/>
      <c r="F724" s="30"/>
      <c r="G724" s="83"/>
      <c r="H724" s="8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30"/>
      <c r="C725" s="31"/>
      <c r="D725" s="31"/>
      <c r="E725" s="30"/>
      <c r="F725" s="30"/>
      <c r="G725" s="83"/>
      <c r="H725" s="8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30"/>
      <c r="C726" s="31"/>
      <c r="D726" s="31"/>
      <c r="E726" s="30"/>
      <c r="F726" s="30"/>
      <c r="G726" s="83"/>
      <c r="H726" s="8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30"/>
      <c r="C727" s="31"/>
      <c r="D727" s="31"/>
      <c r="E727" s="30"/>
      <c r="F727" s="30"/>
      <c r="G727" s="83"/>
      <c r="H727" s="8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30"/>
      <c r="C728" s="31"/>
      <c r="D728" s="31"/>
      <c r="E728" s="30"/>
      <c r="F728" s="30"/>
      <c r="G728" s="83"/>
      <c r="H728" s="8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30"/>
      <c r="C729" s="31"/>
      <c r="D729" s="31"/>
      <c r="E729" s="30"/>
      <c r="F729" s="30"/>
      <c r="G729" s="83"/>
      <c r="H729" s="8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30"/>
      <c r="C730" s="31"/>
      <c r="D730" s="31"/>
      <c r="E730" s="30"/>
      <c r="F730" s="30"/>
      <c r="G730" s="83"/>
      <c r="H730" s="8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30"/>
      <c r="C731" s="31"/>
      <c r="D731" s="31"/>
      <c r="E731" s="30"/>
      <c r="F731" s="30"/>
      <c r="G731" s="83"/>
      <c r="H731" s="8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30"/>
      <c r="C732" s="31"/>
      <c r="D732" s="31"/>
      <c r="E732" s="30"/>
      <c r="F732" s="30"/>
      <c r="G732" s="83"/>
      <c r="H732" s="8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30"/>
      <c r="C733" s="31"/>
      <c r="D733" s="31"/>
      <c r="E733" s="30"/>
      <c r="F733" s="30"/>
      <c r="G733" s="83"/>
      <c r="H733" s="8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30"/>
      <c r="C734" s="31"/>
      <c r="D734" s="31"/>
      <c r="E734" s="30"/>
      <c r="F734" s="30"/>
      <c r="G734" s="83"/>
      <c r="H734" s="8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30"/>
      <c r="C735" s="31"/>
      <c r="D735" s="31"/>
      <c r="E735" s="30"/>
      <c r="F735" s="30"/>
      <c r="G735" s="83"/>
      <c r="H735" s="8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30"/>
      <c r="C736" s="31"/>
      <c r="D736" s="31"/>
      <c r="E736" s="30"/>
      <c r="F736" s="30"/>
      <c r="G736" s="83"/>
      <c r="H736" s="8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30"/>
      <c r="C737" s="31"/>
      <c r="D737" s="31"/>
      <c r="E737" s="30"/>
      <c r="F737" s="30"/>
      <c r="G737" s="83"/>
      <c r="H737" s="8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30"/>
      <c r="C738" s="31"/>
      <c r="D738" s="31"/>
      <c r="E738" s="30"/>
      <c r="F738" s="30"/>
      <c r="G738" s="83"/>
      <c r="H738" s="8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30"/>
      <c r="C739" s="31"/>
      <c r="D739" s="31"/>
      <c r="E739" s="30"/>
      <c r="F739" s="30"/>
      <c r="G739" s="83"/>
      <c r="H739" s="8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30"/>
      <c r="C740" s="31"/>
      <c r="D740" s="31"/>
      <c r="E740" s="30"/>
      <c r="F740" s="30"/>
      <c r="G740" s="83"/>
      <c r="H740" s="8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30"/>
      <c r="C741" s="31"/>
      <c r="D741" s="31"/>
      <c r="E741" s="30"/>
      <c r="F741" s="30"/>
      <c r="G741" s="83"/>
      <c r="H741" s="8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30"/>
      <c r="C742" s="31"/>
      <c r="D742" s="31"/>
      <c r="E742" s="30"/>
      <c r="F742" s="30"/>
      <c r="G742" s="83"/>
      <c r="H742" s="8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30"/>
      <c r="C743" s="31"/>
      <c r="D743" s="31"/>
      <c r="E743" s="30"/>
      <c r="F743" s="30"/>
      <c r="G743" s="83"/>
      <c r="H743" s="8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30"/>
      <c r="C744" s="31"/>
      <c r="D744" s="31"/>
      <c r="E744" s="30"/>
      <c r="F744" s="30"/>
      <c r="G744" s="83"/>
      <c r="H744" s="8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30"/>
      <c r="C745" s="31"/>
      <c r="D745" s="31"/>
      <c r="E745" s="30"/>
      <c r="F745" s="30"/>
      <c r="G745" s="83"/>
      <c r="H745" s="8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30"/>
      <c r="C746" s="31"/>
      <c r="D746" s="31"/>
      <c r="E746" s="30"/>
      <c r="F746" s="30"/>
      <c r="G746" s="83"/>
      <c r="H746" s="8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30"/>
      <c r="C747" s="31"/>
      <c r="D747" s="31"/>
      <c r="E747" s="30"/>
      <c r="F747" s="30"/>
      <c r="G747" s="83"/>
      <c r="H747" s="8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30"/>
      <c r="C748" s="31"/>
      <c r="D748" s="31"/>
      <c r="E748" s="30"/>
      <c r="F748" s="30"/>
      <c r="G748" s="83"/>
      <c r="H748" s="8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30"/>
      <c r="C749" s="31"/>
      <c r="D749" s="31"/>
      <c r="E749" s="30"/>
      <c r="F749" s="30"/>
      <c r="G749" s="83"/>
      <c r="H749" s="8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30"/>
      <c r="C750" s="31"/>
      <c r="D750" s="31"/>
      <c r="E750" s="30"/>
      <c r="F750" s="30"/>
      <c r="G750" s="83"/>
      <c r="H750" s="8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30"/>
      <c r="C751" s="31"/>
      <c r="D751" s="31"/>
      <c r="E751" s="30"/>
      <c r="F751" s="30"/>
      <c r="G751" s="83"/>
      <c r="H751" s="8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30"/>
      <c r="C752" s="31"/>
      <c r="D752" s="31"/>
      <c r="E752" s="30"/>
      <c r="F752" s="30"/>
      <c r="G752" s="83"/>
      <c r="H752" s="8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30"/>
      <c r="C753" s="31"/>
      <c r="D753" s="31"/>
      <c r="E753" s="30"/>
      <c r="F753" s="30"/>
      <c r="G753" s="83"/>
      <c r="H753" s="8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30"/>
      <c r="C754" s="31"/>
      <c r="D754" s="31"/>
      <c r="E754" s="30"/>
      <c r="F754" s="30"/>
      <c r="G754" s="83"/>
      <c r="H754" s="8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30"/>
      <c r="C755" s="31"/>
      <c r="D755" s="31"/>
      <c r="E755" s="30"/>
      <c r="F755" s="30"/>
      <c r="G755" s="83"/>
      <c r="H755" s="8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30"/>
      <c r="C756" s="31"/>
      <c r="D756" s="31"/>
      <c r="E756" s="30"/>
      <c r="F756" s="30"/>
      <c r="G756" s="83"/>
      <c r="H756" s="8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30"/>
      <c r="C757" s="31"/>
      <c r="D757" s="31"/>
      <c r="E757" s="30"/>
      <c r="F757" s="30"/>
      <c r="G757" s="83"/>
      <c r="H757" s="8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30"/>
      <c r="C758" s="31"/>
      <c r="D758" s="31"/>
      <c r="E758" s="30"/>
      <c r="F758" s="30"/>
      <c r="G758" s="83"/>
      <c r="H758" s="8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30"/>
      <c r="C759" s="31"/>
      <c r="D759" s="31"/>
      <c r="E759" s="30"/>
      <c r="F759" s="30"/>
      <c r="G759" s="83"/>
      <c r="H759" s="8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30"/>
      <c r="C760" s="31"/>
      <c r="D760" s="31"/>
      <c r="E760" s="30"/>
      <c r="F760" s="30"/>
      <c r="G760" s="83"/>
      <c r="H760" s="8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30"/>
      <c r="C761" s="31"/>
      <c r="D761" s="31"/>
      <c r="E761" s="30"/>
      <c r="F761" s="30"/>
      <c r="G761" s="83"/>
      <c r="H761" s="8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30"/>
      <c r="C762" s="31"/>
      <c r="D762" s="31"/>
      <c r="E762" s="30"/>
      <c r="F762" s="30"/>
      <c r="G762" s="83"/>
      <c r="H762" s="8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30"/>
      <c r="C763" s="31"/>
      <c r="D763" s="31"/>
      <c r="E763" s="30"/>
      <c r="F763" s="30"/>
      <c r="G763" s="83"/>
      <c r="H763" s="8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30"/>
      <c r="C764" s="31"/>
      <c r="D764" s="31"/>
      <c r="E764" s="30"/>
      <c r="F764" s="30"/>
      <c r="G764" s="83"/>
      <c r="H764" s="8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30"/>
      <c r="C765" s="31"/>
      <c r="D765" s="31"/>
      <c r="E765" s="30"/>
      <c r="F765" s="30"/>
      <c r="G765" s="83"/>
      <c r="H765" s="8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30"/>
      <c r="C766" s="31"/>
      <c r="D766" s="31"/>
      <c r="E766" s="30"/>
      <c r="F766" s="30"/>
      <c r="G766" s="83"/>
      <c r="H766" s="8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30"/>
      <c r="C767" s="31"/>
      <c r="D767" s="31"/>
      <c r="E767" s="30"/>
      <c r="F767" s="30"/>
      <c r="G767" s="83"/>
      <c r="H767" s="8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30"/>
      <c r="C768" s="31"/>
      <c r="D768" s="31"/>
      <c r="E768" s="30"/>
      <c r="F768" s="30"/>
      <c r="G768" s="83"/>
      <c r="H768" s="8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30"/>
      <c r="C769" s="31"/>
      <c r="D769" s="31"/>
      <c r="E769" s="30"/>
      <c r="F769" s="30"/>
      <c r="G769" s="83"/>
      <c r="H769" s="8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30"/>
      <c r="C770" s="31"/>
      <c r="D770" s="31"/>
      <c r="E770" s="30"/>
      <c r="F770" s="30"/>
      <c r="G770" s="83"/>
      <c r="H770" s="8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30"/>
      <c r="C771" s="31"/>
      <c r="D771" s="31"/>
      <c r="E771" s="30"/>
      <c r="F771" s="30"/>
      <c r="G771" s="83"/>
      <c r="H771" s="8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30"/>
      <c r="C772" s="31"/>
      <c r="D772" s="31"/>
      <c r="E772" s="30"/>
      <c r="F772" s="30"/>
      <c r="G772" s="83"/>
      <c r="H772" s="8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30"/>
      <c r="C773" s="31"/>
      <c r="D773" s="31"/>
      <c r="E773" s="30"/>
      <c r="F773" s="30"/>
      <c r="G773" s="83"/>
      <c r="H773" s="8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30"/>
      <c r="C774" s="31"/>
      <c r="D774" s="31"/>
      <c r="E774" s="30"/>
      <c r="F774" s="30"/>
      <c r="G774" s="83"/>
      <c r="H774" s="8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30"/>
      <c r="C775" s="31"/>
      <c r="D775" s="31"/>
      <c r="E775" s="30"/>
      <c r="F775" s="30"/>
      <c r="G775" s="83"/>
      <c r="H775" s="8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30"/>
      <c r="C776" s="31"/>
      <c r="D776" s="31"/>
      <c r="E776" s="30"/>
      <c r="F776" s="30"/>
      <c r="G776" s="83"/>
      <c r="H776" s="8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30"/>
      <c r="C777" s="31"/>
      <c r="D777" s="31"/>
      <c r="E777" s="30"/>
      <c r="F777" s="30"/>
      <c r="G777" s="83"/>
      <c r="H777" s="8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30"/>
      <c r="C778" s="31"/>
      <c r="D778" s="31"/>
      <c r="E778" s="30"/>
      <c r="F778" s="30"/>
      <c r="G778" s="83"/>
      <c r="H778" s="8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30"/>
      <c r="C779" s="31"/>
      <c r="D779" s="31"/>
      <c r="E779" s="30"/>
      <c r="F779" s="30"/>
      <c r="G779" s="83"/>
      <c r="H779" s="8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30"/>
      <c r="C780" s="31"/>
      <c r="D780" s="31"/>
      <c r="E780" s="30"/>
      <c r="F780" s="30"/>
      <c r="G780" s="83"/>
      <c r="H780" s="8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30"/>
      <c r="C781" s="31"/>
      <c r="D781" s="31"/>
      <c r="E781" s="30"/>
      <c r="F781" s="30"/>
      <c r="G781" s="83"/>
      <c r="H781" s="8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30"/>
      <c r="C782" s="31"/>
      <c r="D782" s="31"/>
      <c r="E782" s="30"/>
      <c r="F782" s="30"/>
      <c r="G782" s="83"/>
      <c r="H782" s="8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30"/>
      <c r="C783" s="31"/>
      <c r="D783" s="31"/>
      <c r="E783" s="30"/>
      <c r="F783" s="30"/>
      <c r="G783" s="83"/>
      <c r="H783" s="8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30"/>
      <c r="C784" s="31"/>
      <c r="D784" s="31"/>
      <c r="E784" s="30"/>
      <c r="F784" s="30"/>
      <c r="G784" s="83"/>
      <c r="H784" s="8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30"/>
      <c r="C785" s="31"/>
      <c r="D785" s="31"/>
      <c r="E785" s="30"/>
      <c r="F785" s="30"/>
      <c r="G785" s="83"/>
      <c r="H785" s="8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30"/>
      <c r="C786" s="31"/>
      <c r="D786" s="31"/>
      <c r="E786" s="30"/>
      <c r="F786" s="30"/>
      <c r="G786" s="83"/>
      <c r="H786" s="8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30"/>
      <c r="C787" s="31"/>
      <c r="D787" s="31"/>
      <c r="E787" s="30"/>
      <c r="F787" s="30"/>
      <c r="G787" s="83"/>
      <c r="H787" s="8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30"/>
      <c r="C788" s="31"/>
      <c r="D788" s="31"/>
      <c r="E788" s="30"/>
      <c r="F788" s="30"/>
      <c r="G788" s="83"/>
      <c r="H788" s="8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30"/>
      <c r="C789" s="31"/>
      <c r="D789" s="31"/>
      <c r="E789" s="30"/>
      <c r="F789" s="30"/>
      <c r="G789" s="83"/>
      <c r="H789" s="8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30"/>
      <c r="C790" s="31"/>
      <c r="D790" s="31"/>
      <c r="E790" s="30"/>
      <c r="F790" s="30"/>
      <c r="G790" s="83"/>
      <c r="H790" s="8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30"/>
      <c r="C791" s="31"/>
      <c r="D791" s="31"/>
      <c r="E791" s="30"/>
      <c r="F791" s="30"/>
      <c r="G791" s="83"/>
      <c r="H791" s="8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30"/>
      <c r="C792" s="31"/>
      <c r="D792" s="31"/>
      <c r="E792" s="30"/>
      <c r="F792" s="30"/>
      <c r="G792" s="83"/>
      <c r="H792" s="8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30"/>
      <c r="C793" s="31"/>
      <c r="D793" s="31"/>
      <c r="E793" s="30"/>
      <c r="F793" s="30"/>
      <c r="G793" s="83"/>
      <c r="H793" s="8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30"/>
      <c r="C794" s="31"/>
      <c r="D794" s="31"/>
      <c r="E794" s="30"/>
      <c r="F794" s="30"/>
      <c r="G794" s="83"/>
      <c r="H794" s="8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30"/>
      <c r="C795" s="31"/>
      <c r="D795" s="31"/>
      <c r="E795" s="30"/>
      <c r="F795" s="30"/>
      <c r="G795" s="83"/>
      <c r="H795" s="8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30"/>
      <c r="C796" s="31"/>
      <c r="D796" s="31"/>
      <c r="E796" s="30"/>
      <c r="F796" s="30"/>
      <c r="G796" s="83"/>
      <c r="H796" s="8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30"/>
      <c r="C797" s="31"/>
      <c r="D797" s="31"/>
      <c r="E797" s="30"/>
      <c r="F797" s="30"/>
      <c r="G797" s="83"/>
      <c r="H797" s="8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30"/>
      <c r="C798" s="31"/>
      <c r="D798" s="31"/>
      <c r="E798" s="30"/>
      <c r="F798" s="30"/>
      <c r="G798" s="83"/>
      <c r="H798" s="8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30"/>
      <c r="C799" s="31"/>
      <c r="D799" s="31"/>
      <c r="E799" s="30"/>
      <c r="F799" s="30"/>
      <c r="G799" s="83"/>
      <c r="H799" s="8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30"/>
      <c r="C800" s="31"/>
      <c r="D800" s="31"/>
      <c r="E800" s="30"/>
      <c r="F800" s="30"/>
      <c r="G800" s="83"/>
      <c r="H800" s="8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30"/>
      <c r="C801" s="31"/>
      <c r="D801" s="31"/>
      <c r="E801" s="30"/>
      <c r="F801" s="30"/>
      <c r="G801" s="83"/>
      <c r="H801" s="8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30"/>
      <c r="C802" s="31"/>
      <c r="D802" s="31"/>
      <c r="E802" s="30"/>
      <c r="F802" s="30"/>
      <c r="G802" s="83"/>
      <c r="H802" s="8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30"/>
      <c r="C803" s="31"/>
      <c r="D803" s="31"/>
      <c r="E803" s="30"/>
      <c r="F803" s="30"/>
      <c r="G803" s="83"/>
      <c r="H803" s="8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30"/>
      <c r="C804" s="31"/>
      <c r="D804" s="31"/>
      <c r="E804" s="30"/>
      <c r="F804" s="30"/>
      <c r="G804" s="83"/>
      <c r="H804" s="8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30"/>
      <c r="C805" s="31"/>
      <c r="D805" s="31"/>
      <c r="E805" s="30"/>
      <c r="F805" s="30"/>
      <c r="G805" s="83"/>
      <c r="H805" s="8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30"/>
      <c r="C806" s="31"/>
      <c r="D806" s="31"/>
      <c r="E806" s="30"/>
      <c r="F806" s="30"/>
      <c r="G806" s="83"/>
      <c r="H806" s="8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30"/>
      <c r="C807" s="31"/>
      <c r="D807" s="31"/>
      <c r="E807" s="30"/>
      <c r="F807" s="30"/>
      <c r="G807" s="83"/>
      <c r="H807" s="8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30"/>
      <c r="C808" s="31"/>
      <c r="D808" s="31"/>
      <c r="E808" s="30"/>
      <c r="F808" s="30"/>
      <c r="G808" s="83"/>
      <c r="H808" s="8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30"/>
      <c r="C809" s="31"/>
      <c r="D809" s="31"/>
      <c r="E809" s="30"/>
      <c r="F809" s="30"/>
      <c r="G809" s="83"/>
      <c r="H809" s="8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30"/>
      <c r="C810" s="31"/>
      <c r="D810" s="31"/>
      <c r="E810" s="30"/>
      <c r="F810" s="30"/>
      <c r="G810" s="83"/>
      <c r="H810" s="8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30"/>
      <c r="C811" s="31"/>
      <c r="D811" s="31"/>
      <c r="E811" s="30"/>
      <c r="F811" s="30"/>
      <c r="G811" s="83"/>
      <c r="H811" s="8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30"/>
      <c r="C812" s="31"/>
      <c r="D812" s="31"/>
      <c r="E812" s="30"/>
      <c r="F812" s="30"/>
      <c r="G812" s="83"/>
      <c r="H812" s="8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30"/>
      <c r="C813" s="31"/>
      <c r="D813" s="31"/>
      <c r="E813" s="30"/>
      <c r="F813" s="30"/>
      <c r="G813" s="83"/>
      <c r="H813" s="8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30"/>
      <c r="C814" s="31"/>
      <c r="D814" s="31"/>
      <c r="E814" s="30"/>
      <c r="F814" s="30"/>
      <c r="G814" s="83"/>
      <c r="H814" s="8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30"/>
      <c r="C815" s="31"/>
      <c r="D815" s="31"/>
      <c r="E815" s="30"/>
      <c r="F815" s="30"/>
      <c r="G815" s="83"/>
      <c r="H815" s="8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30"/>
      <c r="C816" s="31"/>
      <c r="D816" s="31"/>
      <c r="E816" s="30"/>
      <c r="F816" s="30"/>
      <c r="G816" s="83"/>
      <c r="H816" s="8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30"/>
      <c r="C817" s="31"/>
      <c r="D817" s="31"/>
      <c r="E817" s="30"/>
      <c r="F817" s="30"/>
      <c r="G817" s="83"/>
      <c r="H817" s="8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30"/>
      <c r="C818" s="31"/>
      <c r="D818" s="31"/>
      <c r="E818" s="30"/>
      <c r="F818" s="30"/>
      <c r="G818" s="83"/>
      <c r="H818" s="8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30"/>
      <c r="C819" s="31"/>
      <c r="D819" s="31"/>
      <c r="E819" s="30"/>
      <c r="F819" s="30"/>
      <c r="G819" s="83"/>
      <c r="H819" s="8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30"/>
      <c r="C820" s="31"/>
      <c r="D820" s="31"/>
      <c r="E820" s="30"/>
      <c r="F820" s="30"/>
      <c r="G820" s="83"/>
      <c r="H820" s="8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30"/>
      <c r="C821" s="31"/>
      <c r="D821" s="31"/>
      <c r="E821" s="30"/>
      <c r="F821" s="30"/>
      <c r="G821" s="83"/>
      <c r="H821" s="8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30"/>
      <c r="C822" s="31"/>
      <c r="D822" s="31"/>
      <c r="E822" s="30"/>
      <c r="F822" s="30"/>
      <c r="G822" s="83"/>
      <c r="H822" s="8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30"/>
      <c r="C823" s="31"/>
      <c r="D823" s="31"/>
      <c r="E823" s="30"/>
      <c r="F823" s="30"/>
      <c r="G823" s="83"/>
      <c r="H823" s="8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30"/>
      <c r="C824" s="31"/>
      <c r="D824" s="31"/>
      <c r="E824" s="30"/>
      <c r="F824" s="30"/>
      <c r="G824" s="83"/>
      <c r="H824" s="8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30"/>
      <c r="C825" s="31"/>
      <c r="D825" s="31"/>
      <c r="E825" s="30"/>
      <c r="F825" s="30"/>
      <c r="G825" s="83"/>
      <c r="H825" s="8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30"/>
      <c r="C826" s="31"/>
      <c r="D826" s="31"/>
      <c r="E826" s="30"/>
      <c r="F826" s="30"/>
      <c r="G826" s="83"/>
      <c r="H826" s="8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30"/>
      <c r="C827" s="31"/>
      <c r="D827" s="31"/>
      <c r="E827" s="30"/>
      <c r="F827" s="30"/>
      <c r="G827" s="83"/>
      <c r="H827" s="8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30"/>
      <c r="C828" s="31"/>
      <c r="D828" s="31"/>
      <c r="E828" s="30"/>
      <c r="F828" s="30"/>
      <c r="G828" s="83"/>
      <c r="H828" s="8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30"/>
      <c r="C829" s="31"/>
      <c r="D829" s="31"/>
      <c r="E829" s="30"/>
      <c r="F829" s="30"/>
      <c r="G829" s="83"/>
      <c r="H829" s="8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30"/>
      <c r="C830" s="31"/>
      <c r="D830" s="31"/>
      <c r="E830" s="30"/>
      <c r="F830" s="30"/>
      <c r="G830" s="83"/>
      <c r="H830" s="8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30"/>
      <c r="C831" s="31"/>
      <c r="D831" s="31"/>
      <c r="E831" s="30"/>
      <c r="F831" s="30"/>
      <c r="G831" s="83"/>
      <c r="H831" s="8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30"/>
      <c r="C832" s="31"/>
      <c r="D832" s="31"/>
      <c r="E832" s="30"/>
      <c r="F832" s="30"/>
      <c r="G832" s="83"/>
      <c r="H832" s="8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30"/>
      <c r="C833" s="31"/>
      <c r="D833" s="31"/>
      <c r="E833" s="30"/>
      <c r="F833" s="30"/>
      <c r="G833" s="83"/>
      <c r="H833" s="8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30"/>
      <c r="C834" s="31"/>
      <c r="D834" s="31"/>
      <c r="E834" s="30"/>
      <c r="F834" s="30"/>
      <c r="G834" s="83"/>
      <c r="H834" s="8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30"/>
      <c r="C835" s="31"/>
      <c r="D835" s="31"/>
      <c r="E835" s="30"/>
      <c r="F835" s="30"/>
      <c r="G835" s="83"/>
      <c r="H835" s="8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30"/>
      <c r="C836" s="31"/>
      <c r="D836" s="31"/>
      <c r="E836" s="30"/>
      <c r="F836" s="30"/>
      <c r="G836" s="83"/>
      <c r="H836" s="8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30"/>
      <c r="C837" s="31"/>
      <c r="D837" s="31"/>
      <c r="E837" s="30"/>
      <c r="F837" s="30"/>
      <c r="G837" s="83"/>
      <c r="H837" s="8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30"/>
      <c r="C838" s="31"/>
      <c r="D838" s="31"/>
      <c r="E838" s="30"/>
      <c r="F838" s="30"/>
      <c r="G838" s="83"/>
      <c r="H838" s="8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30"/>
      <c r="C839" s="31"/>
      <c r="D839" s="31"/>
      <c r="E839" s="30"/>
      <c r="F839" s="30"/>
      <c r="G839" s="83"/>
      <c r="H839" s="8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30"/>
      <c r="C840" s="31"/>
      <c r="D840" s="31"/>
      <c r="E840" s="30"/>
      <c r="F840" s="30"/>
      <c r="G840" s="83"/>
      <c r="H840" s="8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30"/>
      <c r="C841" s="31"/>
      <c r="D841" s="31"/>
      <c r="E841" s="30"/>
      <c r="F841" s="30"/>
      <c r="G841" s="83"/>
      <c r="H841" s="8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30"/>
      <c r="C842" s="31"/>
      <c r="D842" s="31"/>
      <c r="E842" s="30"/>
      <c r="F842" s="30"/>
      <c r="G842" s="83"/>
      <c r="H842" s="8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30"/>
      <c r="C843" s="31"/>
      <c r="D843" s="31"/>
      <c r="E843" s="30"/>
      <c r="F843" s="30"/>
      <c r="G843" s="83"/>
      <c r="H843" s="8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30"/>
      <c r="C844" s="31"/>
      <c r="D844" s="31"/>
      <c r="E844" s="30"/>
      <c r="F844" s="30"/>
      <c r="G844" s="83"/>
      <c r="H844" s="8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30"/>
      <c r="C845" s="31"/>
      <c r="D845" s="31"/>
      <c r="E845" s="30"/>
      <c r="F845" s="30"/>
      <c r="G845" s="83"/>
      <c r="H845" s="8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30"/>
      <c r="C846" s="31"/>
      <c r="D846" s="31"/>
      <c r="E846" s="30"/>
      <c r="F846" s="30"/>
      <c r="G846" s="83"/>
      <c r="H846" s="8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30"/>
      <c r="C847" s="31"/>
      <c r="D847" s="31"/>
      <c r="E847" s="30"/>
      <c r="F847" s="30"/>
      <c r="G847" s="83"/>
      <c r="H847" s="8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30"/>
      <c r="C848" s="31"/>
      <c r="D848" s="31"/>
      <c r="E848" s="30"/>
      <c r="F848" s="30"/>
      <c r="G848" s="83"/>
      <c r="H848" s="8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30"/>
      <c r="C849" s="31"/>
      <c r="D849" s="31"/>
      <c r="E849" s="30"/>
      <c r="F849" s="30"/>
      <c r="G849" s="83"/>
      <c r="H849" s="8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30"/>
      <c r="C850" s="31"/>
      <c r="D850" s="31"/>
      <c r="E850" s="30"/>
      <c r="F850" s="30"/>
      <c r="G850" s="83"/>
      <c r="H850" s="8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30"/>
      <c r="C851" s="31"/>
      <c r="D851" s="31"/>
      <c r="E851" s="30"/>
      <c r="F851" s="30"/>
      <c r="G851" s="83"/>
      <c r="H851" s="8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30"/>
      <c r="C852" s="31"/>
      <c r="D852" s="31"/>
      <c r="E852" s="30"/>
      <c r="F852" s="30"/>
      <c r="G852" s="83"/>
      <c r="H852" s="8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30"/>
      <c r="C853" s="31"/>
      <c r="D853" s="31"/>
      <c r="E853" s="30"/>
      <c r="F853" s="30"/>
      <c r="G853" s="83"/>
      <c r="H853" s="8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30"/>
      <c r="C854" s="31"/>
      <c r="D854" s="31"/>
      <c r="E854" s="30"/>
      <c r="F854" s="30"/>
      <c r="G854" s="83"/>
      <c r="H854" s="8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30"/>
      <c r="C855" s="31"/>
      <c r="D855" s="31"/>
      <c r="E855" s="30"/>
      <c r="F855" s="30"/>
      <c r="G855" s="83"/>
      <c r="H855" s="8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30"/>
      <c r="C856" s="31"/>
      <c r="D856" s="31"/>
      <c r="E856" s="30"/>
      <c r="F856" s="30"/>
      <c r="G856" s="83"/>
      <c r="H856" s="8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30"/>
      <c r="C857" s="31"/>
      <c r="D857" s="31"/>
      <c r="E857" s="30"/>
      <c r="F857" s="30"/>
      <c r="G857" s="83"/>
      <c r="H857" s="8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30"/>
      <c r="C858" s="31"/>
      <c r="D858" s="31"/>
      <c r="E858" s="30"/>
      <c r="F858" s="30"/>
      <c r="G858" s="83"/>
      <c r="H858" s="8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30"/>
      <c r="C859" s="31"/>
      <c r="D859" s="31"/>
      <c r="E859" s="30"/>
      <c r="F859" s="30"/>
      <c r="G859" s="83"/>
      <c r="H859" s="8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30"/>
      <c r="C860" s="31"/>
      <c r="D860" s="31"/>
      <c r="E860" s="30"/>
      <c r="F860" s="30"/>
      <c r="G860" s="83"/>
      <c r="H860" s="8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30"/>
      <c r="C861" s="31"/>
      <c r="D861" s="31"/>
      <c r="E861" s="30"/>
      <c r="F861" s="30"/>
      <c r="G861" s="83"/>
      <c r="H861" s="8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30"/>
      <c r="C862" s="31"/>
      <c r="D862" s="31"/>
      <c r="E862" s="30"/>
      <c r="F862" s="30"/>
      <c r="G862" s="83"/>
      <c r="H862" s="8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30"/>
      <c r="C863" s="31"/>
      <c r="D863" s="31"/>
      <c r="E863" s="30"/>
      <c r="F863" s="30"/>
      <c r="G863" s="83"/>
      <c r="H863" s="8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30"/>
      <c r="C864" s="31"/>
      <c r="D864" s="31"/>
      <c r="E864" s="30"/>
      <c r="F864" s="30"/>
      <c r="G864" s="83"/>
      <c r="H864" s="8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30"/>
      <c r="C865" s="31"/>
      <c r="D865" s="31"/>
      <c r="E865" s="30"/>
      <c r="F865" s="30"/>
      <c r="G865" s="83"/>
      <c r="H865" s="8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30"/>
      <c r="C866" s="31"/>
      <c r="D866" s="31"/>
      <c r="E866" s="30"/>
      <c r="F866" s="30"/>
      <c r="G866" s="83"/>
      <c r="H866" s="8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30"/>
      <c r="C867" s="31"/>
      <c r="D867" s="31"/>
      <c r="E867" s="30"/>
      <c r="F867" s="30"/>
      <c r="G867" s="83"/>
      <c r="H867" s="8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30"/>
      <c r="C868" s="31"/>
      <c r="D868" s="31"/>
      <c r="E868" s="30"/>
      <c r="F868" s="30"/>
      <c r="G868" s="83"/>
      <c r="H868" s="8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30"/>
      <c r="C869" s="31"/>
      <c r="D869" s="31"/>
      <c r="E869" s="30"/>
      <c r="F869" s="30"/>
      <c r="G869" s="83"/>
      <c r="H869" s="8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30"/>
      <c r="C870" s="31"/>
      <c r="D870" s="31"/>
      <c r="E870" s="30"/>
      <c r="F870" s="30"/>
      <c r="G870" s="83"/>
      <c r="H870" s="8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30"/>
      <c r="C871" s="31"/>
      <c r="D871" s="31"/>
      <c r="E871" s="30"/>
      <c r="F871" s="30"/>
      <c r="G871" s="83"/>
      <c r="H871" s="8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30"/>
      <c r="C872" s="31"/>
      <c r="D872" s="31"/>
      <c r="E872" s="30"/>
      <c r="F872" s="30"/>
      <c r="G872" s="83"/>
      <c r="H872" s="8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30"/>
      <c r="C873" s="31"/>
      <c r="D873" s="31"/>
      <c r="E873" s="30"/>
      <c r="F873" s="30"/>
      <c r="G873" s="83"/>
      <c r="H873" s="8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30"/>
      <c r="C874" s="31"/>
      <c r="D874" s="31"/>
      <c r="E874" s="30"/>
      <c r="F874" s="30"/>
      <c r="G874" s="83"/>
      <c r="H874" s="8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30"/>
      <c r="C875" s="31"/>
      <c r="D875" s="31"/>
      <c r="E875" s="30"/>
      <c r="F875" s="30"/>
      <c r="G875" s="83"/>
      <c r="H875" s="8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30"/>
      <c r="C876" s="31"/>
      <c r="D876" s="31"/>
      <c r="E876" s="30"/>
      <c r="F876" s="30"/>
      <c r="G876" s="83"/>
      <c r="H876" s="8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30"/>
      <c r="C877" s="31"/>
      <c r="D877" s="31"/>
      <c r="E877" s="30"/>
      <c r="F877" s="30"/>
      <c r="G877" s="83"/>
      <c r="H877" s="8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30"/>
      <c r="C878" s="31"/>
      <c r="D878" s="31"/>
      <c r="E878" s="30"/>
      <c r="F878" s="30"/>
      <c r="G878" s="83"/>
      <c r="H878" s="8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30"/>
      <c r="C879" s="31"/>
      <c r="D879" s="31"/>
      <c r="E879" s="30"/>
      <c r="F879" s="30"/>
      <c r="G879" s="83"/>
      <c r="H879" s="8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30"/>
      <c r="C880" s="31"/>
      <c r="D880" s="31"/>
      <c r="E880" s="30"/>
      <c r="F880" s="30"/>
      <c r="G880" s="83"/>
      <c r="H880" s="8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30"/>
      <c r="C881" s="31"/>
      <c r="D881" s="31"/>
      <c r="E881" s="30"/>
      <c r="F881" s="30"/>
      <c r="G881" s="83"/>
      <c r="H881" s="8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30"/>
      <c r="C882" s="31"/>
      <c r="D882" s="31"/>
      <c r="E882" s="30"/>
      <c r="F882" s="30"/>
      <c r="G882" s="83"/>
      <c r="H882" s="8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30"/>
      <c r="C883" s="31"/>
      <c r="D883" s="31"/>
      <c r="E883" s="30"/>
      <c r="F883" s="30"/>
      <c r="G883" s="83"/>
      <c r="H883" s="8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30"/>
      <c r="C884" s="31"/>
      <c r="D884" s="31"/>
      <c r="E884" s="30"/>
      <c r="F884" s="30"/>
      <c r="G884" s="83"/>
      <c r="H884" s="8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30"/>
      <c r="C885" s="31"/>
      <c r="D885" s="31"/>
      <c r="E885" s="30"/>
      <c r="F885" s="30"/>
      <c r="G885" s="83"/>
      <c r="H885" s="8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30"/>
      <c r="C886" s="31"/>
      <c r="D886" s="31"/>
      <c r="E886" s="30"/>
      <c r="F886" s="30"/>
      <c r="G886" s="83"/>
      <c r="H886" s="8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30"/>
      <c r="C887" s="31"/>
      <c r="D887" s="31"/>
      <c r="E887" s="30"/>
      <c r="F887" s="30"/>
      <c r="G887" s="83"/>
      <c r="H887" s="8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30"/>
      <c r="C888" s="31"/>
      <c r="D888" s="31"/>
      <c r="E888" s="30"/>
      <c r="F888" s="30"/>
      <c r="G888" s="83"/>
      <c r="H888" s="8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30"/>
      <c r="C889" s="31"/>
      <c r="D889" s="31"/>
      <c r="E889" s="30"/>
      <c r="F889" s="30"/>
      <c r="G889" s="83"/>
      <c r="H889" s="8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30"/>
      <c r="C890" s="31"/>
      <c r="D890" s="31"/>
      <c r="E890" s="30"/>
      <c r="F890" s="30"/>
      <c r="G890" s="83"/>
      <c r="H890" s="8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30"/>
      <c r="C891" s="31"/>
      <c r="D891" s="31"/>
      <c r="E891" s="30"/>
      <c r="F891" s="30"/>
      <c r="G891" s="83"/>
      <c r="H891" s="8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30"/>
      <c r="C892" s="31"/>
      <c r="D892" s="31"/>
      <c r="E892" s="30"/>
      <c r="F892" s="30"/>
      <c r="G892" s="83"/>
      <c r="H892" s="8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30"/>
      <c r="C893" s="31"/>
      <c r="D893" s="31"/>
      <c r="E893" s="30"/>
      <c r="F893" s="30"/>
      <c r="G893" s="83"/>
      <c r="H893" s="8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30"/>
      <c r="C894" s="31"/>
      <c r="D894" s="31"/>
      <c r="E894" s="30"/>
      <c r="F894" s="30"/>
      <c r="G894" s="83"/>
      <c r="H894" s="8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30"/>
      <c r="C895" s="31"/>
      <c r="D895" s="31"/>
      <c r="E895" s="30"/>
      <c r="F895" s="30"/>
      <c r="G895" s="83"/>
      <c r="H895" s="8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30"/>
      <c r="C896" s="31"/>
      <c r="D896" s="31"/>
      <c r="E896" s="30"/>
      <c r="F896" s="30"/>
      <c r="G896" s="83"/>
      <c r="H896" s="8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30"/>
      <c r="C897" s="31"/>
      <c r="D897" s="31"/>
      <c r="E897" s="30"/>
      <c r="F897" s="30"/>
      <c r="G897" s="83"/>
      <c r="H897" s="8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30"/>
      <c r="C898" s="31"/>
      <c r="D898" s="31"/>
      <c r="E898" s="30"/>
      <c r="F898" s="30"/>
      <c r="G898" s="83"/>
      <c r="H898" s="8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30"/>
      <c r="C899" s="31"/>
      <c r="D899" s="31"/>
      <c r="E899" s="30"/>
      <c r="F899" s="30"/>
      <c r="G899" s="83"/>
      <c r="H899" s="8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30"/>
      <c r="C900" s="31"/>
      <c r="D900" s="31"/>
      <c r="E900" s="30"/>
      <c r="F900" s="30"/>
      <c r="G900" s="83"/>
      <c r="H900" s="8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30"/>
      <c r="C901" s="31"/>
      <c r="D901" s="31"/>
      <c r="E901" s="30"/>
      <c r="F901" s="30"/>
      <c r="G901" s="83"/>
      <c r="H901" s="8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30"/>
      <c r="C902" s="31"/>
      <c r="D902" s="31"/>
      <c r="E902" s="30"/>
      <c r="F902" s="30"/>
      <c r="G902" s="83"/>
      <c r="H902" s="8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30"/>
      <c r="C903" s="31"/>
      <c r="D903" s="31"/>
      <c r="E903" s="30"/>
      <c r="F903" s="30"/>
      <c r="G903" s="83"/>
      <c r="H903" s="8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30"/>
      <c r="C904" s="31"/>
      <c r="D904" s="31"/>
      <c r="E904" s="30"/>
      <c r="F904" s="30"/>
      <c r="G904" s="83"/>
      <c r="H904" s="8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30"/>
      <c r="C905" s="31"/>
      <c r="D905" s="31"/>
      <c r="E905" s="30"/>
      <c r="F905" s="30"/>
      <c r="G905" s="83"/>
      <c r="H905" s="8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30"/>
      <c r="C906" s="31"/>
      <c r="D906" s="31"/>
      <c r="E906" s="30"/>
      <c r="F906" s="30"/>
      <c r="G906" s="83"/>
      <c r="H906" s="8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30"/>
      <c r="C907" s="31"/>
      <c r="D907" s="31"/>
      <c r="E907" s="30"/>
      <c r="F907" s="30"/>
      <c r="G907" s="83"/>
      <c r="H907" s="8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30"/>
      <c r="C908" s="31"/>
      <c r="D908" s="31"/>
      <c r="E908" s="30"/>
      <c r="F908" s="30"/>
      <c r="G908" s="83"/>
      <c r="H908" s="8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30"/>
      <c r="C909" s="31"/>
      <c r="D909" s="31"/>
      <c r="E909" s="30"/>
      <c r="F909" s="30"/>
      <c r="G909" s="83"/>
      <c r="H909" s="8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30"/>
      <c r="C910" s="31"/>
      <c r="D910" s="31"/>
      <c r="E910" s="30"/>
      <c r="F910" s="30"/>
      <c r="G910" s="83"/>
      <c r="H910" s="8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30"/>
      <c r="C911" s="31"/>
      <c r="D911" s="31"/>
      <c r="E911" s="30"/>
      <c r="F911" s="30"/>
      <c r="G911" s="83"/>
      <c r="H911" s="8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30"/>
      <c r="C912" s="31"/>
      <c r="D912" s="31"/>
      <c r="E912" s="30"/>
      <c r="F912" s="30"/>
      <c r="G912" s="83"/>
      <c r="H912" s="8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30"/>
      <c r="C913" s="31"/>
      <c r="D913" s="31"/>
      <c r="E913" s="30"/>
      <c r="F913" s="30"/>
      <c r="G913" s="83"/>
      <c r="H913" s="8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30"/>
      <c r="C914" s="31"/>
      <c r="D914" s="31"/>
      <c r="E914" s="30"/>
      <c r="F914" s="30"/>
      <c r="G914" s="83"/>
      <c r="H914" s="8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30"/>
      <c r="C915" s="31"/>
      <c r="D915" s="31"/>
      <c r="E915" s="30"/>
      <c r="F915" s="30"/>
      <c r="G915" s="83"/>
      <c r="H915" s="8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30"/>
      <c r="C916" s="31"/>
      <c r="D916" s="31"/>
      <c r="E916" s="30"/>
      <c r="F916" s="30"/>
      <c r="G916" s="83"/>
      <c r="H916" s="8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30"/>
      <c r="C917" s="31"/>
      <c r="D917" s="31"/>
      <c r="E917" s="30"/>
      <c r="F917" s="30"/>
      <c r="G917" s="83"/>
      <c r="H917" s="8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30"/>
      <c r="C918" s="31"/>
      <c r="D918" s="31"/>
      <c r="E918" s="30"/>
      <c r="F918" s="30"/>
      <c r="G918" s="83"/>
      <c r="H918" s="8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30"/>
      <c r="C919" s="31"/>
      <c r="D919" s="31"/>
      <c r="E919" s="30"/>
      <c r="F919" s="30"/>
      <c r="G919" s="83"/>
      <c r="H919" s="8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30"/>
      <c r="C920" s="31"/>
      <c r="D920" s="31"/>
      <c r="E920" s="30"/>
      <c r="F920" s="30"/>
      <c r="G920" s="83"/>
      <c r="H920" s="8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30"/>
      <c r="C921" s="31"/>
      <c r="D921" s="31"/>
      <c r="E921" s="30"/>
      <c r="F921" s="30"/>
      <c r="G921" s="83"/>
      <c r="H921" s="8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30"/>
      <c r="C922" s="31"/>
      <c r="D922" s="31"/>
      <c r="E922" s="30"/>
      <c r="F922" s="30"/>
      <c r="G922" s="83"/>
      <c r="H922" s="8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30"/>
      <c r="C923" s="31"/>
      <c r="D923" s="31"/>
      <c r="E923" s="30"/>
      <c r="F923" s="30"/>
      <c r="G923" s="83"/>
      <c r="H923" s="8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30"/>
      <c r="C924" s="31"/>
      <c r="D924" s="31"/>
      <c r="E924" s="30"/>
      <c r="F924" s="30"/>
      <c r="G924" s="83"/>
      <c r="H924" s="8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30"/>
      <c r="C925" s="31"/>
      <c r="D925" s="31"/>
      <c r="E925" s="30"/>
      <c r="F925" s="30"/>
      <c r="G925" s="83"/>
      <c r="H925" s="8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30"/>
      <c r="C926" s="31"/>
      <c r="D926" s="31"/>
      <c r="E926" s="30"/>
      <c r="F926" s="30"/>
      <c r="G926" s="83"/>
      <c r="H926" s="8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30"/>
      <c r="C927" s="31"/>
      <c r="D927" s="31"/>
      <c r="E927" s="30"/>
      <c r="F927" s="30"/>
      <c r="G927" s="83"/>
      <c r="H927" s="8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30"/>
      <c r="C928" s="31"/>
      <c r="D928" s="31"/>
      <c r="E928" s="30"/>
      <c r="F928" s="30"/>
      <c r="G928" s="83"/>
      <c r="H928" s="8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30"/>
      <c r="C929" s="31"/>
      <c r="D929" s="31"/>
      <c r="E929" s="30"/>
      <c r="F929" s="30"/>
      <c r="G929" s="83"/>
      <c r="H929" s="8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30"/>
      <c r="C930" s="31"/>
      <c r="D930" s="31"/>
      <c r="E930" s="30"/>
      <c r="F930" s="30"/>
      <c r="G930" s="83"/>
      <c r="H930" s="8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30"/>
      <c r="C931" s="31"/>
      <c r="D931" s="31"/>
      <c r="E931" s="30"/>
      <c r="F931" s="30"/>
      <c r="G931" s="83"/>
      <c r="H931" s="8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30"/>
      <c r="C932" s="31"/>
      <c r="D932" s="31"/>
      <c r="E932" s="30"/>
      <c r="F932" s="30"/>
      <c r="G932" s="83"/>
      <c r="H932" s="8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30"/>
      <c r="C933" s="31"/>
      <c r="D933" s="31"/>
      <c r="E933" s="30"/>
      <c r="F933" s="30"/>
      <c r="G933" s="83"/>
      <c r="H933" s="8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30"/>
      <c r="C934" s="31"/>
      <c r="D934" s="31"/>
      <c r="E934" s="30"/>
      <c r="F934" s="30"/>
      <c r="G934" s="83"/>
      <c r="H934" s="8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30"/>
      <c r="C935" s="31"/>
      <c r="D935" s="31"/>
      <c r="E935" s="30"/>
      <c r="F935" s="30"/>
      <c r="G935" s="83"/>
      <c r="H935" s="8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30"/>
      <c r="C936" s="31"/>
      <c r="D936" s="31"/>
      <c r="E936" s="30"/>
      <c r="F936" s="30"/>
      <c r="G936" s="83"/>
      <c r="H936" s="8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30"/>
      <c r="C937" s="31"/>
      <c r="D937" s="31"/>
      <c r="E937" s="30"/>
      <c r="F937" s="30"/>
      <c r="G937" s="83"/>
      <c r="H937" s="8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30"/>
      <c r="C938" s="31"/>
      <c r="D938" s="31"/>
      <c r="E938" s="30"/>
      <c r="F938" s="30"/>
      <c r="G938" s="83"/>
      <c r="H938" s="8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30"/>
      <c r="C939" s="31"/>
      <c r="D939" s="31"/>
      <c r="E939" s="30"/>
      <c r="F939" s="30"/>
      <c r="G939" s="83"/>
      <c r="H939" s="8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30"/>
      <c r="C940" s="31"/>
      <c r="D940" s="31"/>
      <c r="E940" s="30"/>
      <c r="F940" s="30"/>
      <c r="G940" s="83"/>
      <c r="H940" s="8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30"/>
      <c r="C941" s="31"/>
      <c r="D941" s="31"/>
      <c r="E941" s="30"/>
      <c r="F941" s="30"/>
      <c r="G941" s="83"/>
      <c r="H941" s="8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30"/>
      <c r="C942" s="31"/>
      <c r="D942" s="31"/>
      <c r="E942" s="30"/>
      <c r="F942" s="30"/>
      <c r="G942" s="83"/>
      <c r="H942" s="8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30"/>
      <c r="C943" s="31"/>
      <c r="D943" s="31"/>
      <c r="E943" s="30"/>
      <c r="F943" s="30"/>
      <c r="G943" s="83"/>
      <c r="H943" s="8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30"/>
      <c r="C944" s="31"/>
      <c r="D944" s="31"/>
      <c r="E944" s="30"/>
      <c r="F944" s="30"/>
      <c r="G944" s="83"/>
      <c r="H944" s="8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30"/>
      <c r="C945" s="31"/>
      <c r="D945" s="31"/>
      <c r="E945" s="30"/>
      <c r="F945" s="30"/>
      <c r="G945" s="83"/>
      <c r="H945" s="8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30"/>
      <c r="C946" s="31"/>
      <c r="D946" s="31"/>
      <c r="E946" s="30"/>
      <c r="F946" s="30"/>
      <c r="G946" s="83"/>
      <c r="H946" s="8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30"/>
      <c r="C947" s="31"/>
      <c r="D947" s="31"/>
      <c r="E947" s="30"/>
      <c r="F947" s="30"/>
      <c r="G947" s="83"/>
      <c r="H947" s="8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30"/>
      <c r="C948" s="31"/>
      <c r="D948" s="31"/>
      <c r="E948" s="30"/>
      <c r="F948" s="30"/>
      <c r="G948" s="83"/>
      <c r="H948" s="8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30"/>
      <c r="C949" s="31"/>
      <c r="D949" s="31"/>
      <c r="E949" s="30"/>
      <c r="F949" s="30"/>
      <c r="G949" s="83"/>
      <c r="H949" s="8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30"/>
      <c r="C950" s="31"/>
      <c r="D950" s="31"/>
      <c r="E950" s="30"/>
      <c r="F950" s="30"/>
      <c r="G950" s="83"/>
      <c r="H950" s="8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30"/>
      <c r="C951" s="31"/>
      <c r="D951" s="31"/>
      <c r="E951" s="30"/>
      <c r="F951" s="30"/>
      <c r="G951" s="83"/>
      <c r="H951" s="8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30"/>
      <c r="C952" s="31"/>
      <c r="D952" s="31"/>
      <c r="E952" s="30"/>
      <c r="F952" s="30"/>
      <c r="G952" s="83"/>
      <c r="H952" s="8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30"/>
      <c r="C953" s="31"/>
      <c r="D953" s="31"/>
      <c r="E953" s="30"/>
      <c r="F953" s="30"/>
      <c r="G953" s="83"/>
      <c r="H953" s="8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30"/>
      <c r="C954" s="31"/>
      <c r="D954" s="31"/>
      <c r="E954" s="30"/>
      <c r="F954" s="30"/>
      <c r="G954" s="83"/>
      <c r="H954" s="8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30"/>
      <c r="C955" s="31"/>
      <c r="D955" s="31"/>
      <c r="E955" s="30"/>
      <c r="F955" s="30"/>
      <c r="G955" s="83"/>
      <c r="H955" s="8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30"/>
      <c r="C956" s="31"/>
      <c r="D956" s="31"/>
      <c r="E956" s="30"/>
      <c r="F956" s="30"/>
      <c r="G956" s="83"/>
      <c r="H956" s="8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30"/>
      <c r="C957" s="31"/>
      <c r="D957" s="31"/>
      <c r="E957" s="30"/>
      <c r="F957" s="30"/>
      <c r="G957" s="83"/>
      <c r="H957" s="8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30"/>
      <c r="C958" s="31"/>
      <c r="D958" s="31"/>
      <c r="E958" s="30"/>
      <c r="F958" s="30"/>
      <c r="G958" s="83"/>
      <c r="H958" s="8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30"/>
      <c r="C959" s="31"/>
      <c r="D959" s="31"/>
      <c r="E959" s="30"/>
      <c r="F959" s="30"/>
      <c r="G959" s="83"/>
      <c r="H959" s="8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30"/>
      <c r="C960" s="31"/>
      <c r="D960" s="31"/>
      <c r="E960" s="30"/>
      <c r="F960" s="30"/>
      <c r="G960" s="83"/>
      <c r="H960" s="8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30"/>
      <c r="C961" s="31"/>
      <c r="D961" s="31"/>
      <c r="E961" s="30"/>
      <c r="F961" s="30"/>
      <c r="G961" s="83"/>
      <c r="H961" s="8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30"/>
      <c r="C962" s="31"/>
      <c r="D962" s="31"/>
      <c r="E962" s="30"/>
      <c r="F962" s="30"/>
      <c r="G962" s="83"/>
      <c r="H962" s="8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30"/>
      <c r="C963" s="31"/>
      <c r="D963" s="31"/>
      <c r="E963" s="30"/>
      <c r="F963" s="30"/>
      <c r="G963" s="83"/>
      <c r="H963" s="8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30"/>
      <c r="C964" s="31"/>
      <c r="D964" s="31"/>
      <c r="E964" s="30"/>
      <c r="F964" s="30"/>
      <c r="G964" s="83"/>
      <c r="H964" s="8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30"/>
      <c r="C965" s="31"/>
      <c r="D965" s="31"/>
      <c r="E965" s="30"/>
      <c r="F965" s="30"/>
      <c r="G965" s="83"/>
      <c r="H965" s="8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30"/>
      <c r="C966" s="31"/>
      <c r="D966" s="31"/>
      <c r="E966" s="30"/>
      <c r="F966" s="30"/>
      <c r="G966" s="83"/>
      <c r="H966" s="8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30"/>
      <c r="C967" s="31"/>
      <c r="D967" s="31"/>
      <c r="E967" s="30"/>
      <c r="F967" s="30"/>
      <c r="G967" s="83"/>
      <c r="H967" s="8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30"/>
      <c r="C968" s="31"/>
      <c r="D968" s="31"/>
      <c r="E968" s="30"/>
      <c r="F968" s="30"/>
      <c r="G968" s="83"/>
      <c r="H968" s="8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30"/>
      <c r="C969" s="31"/>
      <c r="D969" s="31"/>
      <c r="E969" s="30"/>
      <c r="F969" s="30"/>
      <c r="G969" s="83"/>
      <c r="H969" s="8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30"/>
      <c r="C970" s="31"/>
      <c r="D970" s="31"/>
      <c r="E970" s="30"/>
      <c r="F970" s="30"/>
      <c r="G970" s="83"/>
      <c r="H970" s="8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30"/>
      <c r="C971" s="31"/>
      <c r="D971" s="31"/>
      <c r="E971" s="30"/>
      <c r="F971" s="30"/>
      <c r="G971" s="83"/>
      <c r="H971" s="8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30"/>
      <c r="C972" s="31"/>
      <c r="D972" s="31"/>
      <c r="E972" s="30"/>
      <c r="F972" s="30"/>
      <c r="G972" s="83"/>
      <c r="H972" s="8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30"/>
      <c r="C973" s="31"/>
      <c r="D973" s="31"/>
      <c r="E973" s="30"/>
      <c r="F973" s="30"/>
      <c r="G973" s="83"/>
      <c r="H973" s="8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30"/>
      <c r="C974" s="31"/>
      <c r="D974" s="31"/>
      <c r="E974" s="30"/>
      <c r="F974" s="30"/>
      <c r="G974" s="83"/>
      <c r="H974" s="8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30"/>
      <c r="C975" s="31"/>
      <c r="D975" s="31"/>
      <c r="E975" s="30"/>
      <c r="F975" s="30"/>
      <c r="G975" s="83"/>
      <c r="H975" s="8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30"/>
      <c r="C976" s="31"/>
      <c r="D976" s="31"/>
      <c r="E976" s="30"/>
      <c r="F976" s="30"/>
      <c r="G976" s="83"/>
      <c r="H976" s="8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30"/>
      <c r="C977" s="31"/>
      <c r="D977" s="31"/>
      <c r="E977" s="30"/>
      <c r="F977" s="30"/>
      <c r="G977" s="83"/>
      <c r="H977" s="8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30"/>
      <c r="C978" s="31"/>
      <c r="D978" s="31"/>
      <c r="E978" s="30"/>
      <c r="F978" s="30"/>
      <c r="G978" s="83"/>
      <c r="H978" s="8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30"/>
      <c r="C979" s="31"/>
      <c r="D979" s="31"/>
      <c r="E979" s="30"/>
      <c r="F979" s="30"/>
      <c r="G979" s="83"/>
      <c r="H979" s="8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30"/>
      <c r="C980" s="31"/>
      <c r="D980" s="31"/>
      <c r="E980" s="30"/>
      <c r="F980" s="30"/>
      <c r="G980" s="83"/>
      <c r="H980" s="8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30"/>
      <c r="C981" s="31"/>
      <c r="D981" s="31"/>
      <c r="E981" s="30"/>
      <c r="F981" s="30"/>
      <c r="G981" s="83"/>
      <c r="H981" s="8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30"/>
      <c r="C982" s="31"/>
      <c r="D982" s="31"/>
      <c r="E982" s="30"/>
      <c r="F982" s="30"/>
      <c r="G982" s="83"/>
      <c r="H982" s="8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30"/>
      <c r="C983" s="31"/>
      <c r="D983" s="31"/>
      <c r="E983" s="30"/>
      <c r="F983" s="30"/>
      <c r="G983" s="83"/>
      <c r="H983" s="8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30"/>
      <c r="C984" s="31"/>
      <c r="D984" s="31"/>
      <c r="E984" s="30"/>
      <c r="F984" s="30"/>
      <c r="G984" s="83"/>
      <c r="H984" s="8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1"/>
      <c r="B985" s="30"/>
      <c r="C985" s="31"/>
      <c r="D985" s="31"/>
      <c r="E985" s="30"/>
      <c r="F985" s="30"/>
      <c r="G985" s="83"/>
      <c r="H985" s="8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1"/>
      <c r="B986" s="30"/>
      <c r="C986" s="31"/>
      <c r="D986" s="31"/>
      <c r="E986" s="30"/>
      <c r="F986" s="30"/>
      <c r="G986" s="83"/>
      <c r="H986" s="8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1"/>
      <c r="B987" s="30"/>
      <c r="C987" s="31"/>
      <c r="D987" s="31"/>
      <c r="E987" s="30"/>
      <c r="F987" s="30"/>
      <c r="G987" s="83"/>
      <c r="H987" s="8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1"/>
      <c r="B988" s="30"/>
      <c r="C988" s="31"/>
      <c r="D988" s="31"/>
      <c r="E988" s="30"/>
      <c r="F988" s="30"/>
      <c r="G988" s="83"/>
      <c r="H988" s="8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1"/>
      <c r="B989" s="30"/>
      <c r="C989" s="31"/>
      <c r="D989" s="31"/>
      <c r="E989" s="30"/>
      <c r="F989" s="30"/>
      <c r="G989" s="83"/>
      <c r="H989" s="8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1"/>
      <c r="B990" s="30"/>
      <c r="C990" s="31"/>
      <c r="D990" s="31"/>
      <c r="E990" s="30"/>
      <c r="F990" s="30"/>
      <c r="G990" s="83"/>
      <c r="H990" s="8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1"/>
      <c r="B991" s="30"/>
      <c r="C991" s="31"/>
      <c r="D991" s="31"/>
      <c r="E991" s="30"/>
      <c r="F991" s="30"/>
      <c r="G991" s="83"/>
      <c r="H991" s="8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A992" s="1"/>
      <c r="B992" s="30"/>
      <c r="C992" s="31"/>
      <c r="D992" s="31"/>
      <c r="E992" s="30"/>
      <c r="F992" s="30"/>
      <c r="G992" s="83"/>
      <c r="H992" s="8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">
      <c r="A993" s="1"/>
      <c r="B993" s="30"/>
      <c r="C993" s="31"/>
      <c r="D993" s="31"/>
      <c r="E993" s="30"/>
      <c r="F993" s="30"/>
      <c r="G993" s="83"/>
      <c r="H993" s="8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">
      <c r="A994" s="1"/>
      <c r="B994" s="30"/>
      <c r="C994" s="31"/>
      <c r="D994" s="31"/>
      <c r="E994" s="30"/>
      <c r="F994" s="30"/>
      <c r="G994" s="83"/>
      <c r="H994" s="8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">
      <c r="A995" s="1"/>
      <c r="B995" s="30"/>
      <c r="C995" s="31"/>
      <c r="D995" s="31"/>
      <c r="E995" s="30"/>
      <c r="F995" s="30"/>
      <c r="G995" s="83"/>
      <c r="H995" s="8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">
      <c r="A996" s="1"/>
      <c r="B996" s="30"/>
      <c r="C996" s="31"/>
      <c r="D996" s="31"/>
      <c r="E996" s="30"/>
      <c r="F996" s="30"/>
      <c r="G996" s="83"/>
      <c r="H996" s="8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">
      <c r="A997" s="1"/>
      <c r="B997" s="30"/>
      <c r="C997" s="31"/>
      <c r="D997" s="31"/>
      <c r="E997" s="30"/>
      <c r="F997" s="30"/>
      <c r="G997" s="83"/>
      <c r="H997" s="8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">
      <c r="A998" s="1"/>
      <c r="B998" s="30"/>
      <c r="C998" s="31"/>
      <c r="D998" s="31"/>
      <c r="E998" s="30"/>
      <c r="F998" s="30"/>
      <c r="G998" s="83"/>
      <c r="H998" s="8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">
      <c r="A999" s="1"/>
      <c r="B999" s="30"/>
      <c r="C999" s="31"/>
      <c r="D999" s="31"/>
      <c r="E999" s="30"/>
      <c r="F999" s="30"/>
      <c r="G999" s="83"/>
      <c r="H999" s="8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2">
      <c r="A1000" s="1"/>
      <c r="B1000" s="30"/>
      <c r="C1000" s="31"/>
      <c r="D1000" s="31"/>
      <c r="E1000" s="30"/>
      <c r="F1000" s="30"/>
      <c r="G1000" s="83"/>
      <c r="H1000" s="8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 x14ac:dyDescent="0.2">
      <c r="A1001" s="1"/>
      <c r="B1001" s="30"/>
      <c r="C1001" s="31"/>
      <c r="D1001" s="31"/>
      <c r="E1001" s="30"/>
      <c r="F1001" s="30"/>
      <c r="G1001" s="83"/>
      <c r="H1001" s="8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 x14ac:dyDescent="0.2">
      <c r="A1002" s="1"/>
      <c r="B1002" s="30"/>
      <c r="C1002" s="31"/>
      <c r="D1002" s="31"/>
      <c r="E1002" s="30"/>
      <c r="F1002" s="30"/>
      <c r="G1002" s="83"/>
      <c r="H1002" s="8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 x14ac:dyDescent="0.2">
      <c r="A1003" s="1"/>
      <c r="B1003" s="30"/>
      <c r="C1003" s="31"/>
      <c r="D1003" s="31"/>
      <c r="E1003" s="30"/>
      <c r="F1003" s="30"/>
      <c r="G1003" s="83"/>
      <c r="H1003" s="8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 x14ac:dyDescent="0.2">
      <c r="A1004" s="1"/>
      <c r="B1004" s="30"/>
      <c r="C1004" s="31"/>
      <c r="D1004" s="31"/>
      <c r="E1004" s="30"/>
      <c r="F1004" s="30"/>
      <c r="G1004" s="83"/>
      <c r="H1004" s="8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 x14ac:dyDescent="0.2">
      <c r="A1005" s="1"/>
      <c r="B1005" s="30"/>
      <c r="C1005" s="31"/>
      <c r="D1005" s="31"/>
      <c r="E1005" s="30"/>
      <c r="F1005" s="30"/>
      <c r="G1005" s="83"/>
      <c r="H1005" s="8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 x14ac:dyDescent="0.2">
      <c r="A1006" s="1"/>
      <c r="B1006" s="30"/>
      <c r="C1006" s="31"/>
      <c r="D1006" s="31"/>
      <c r="E1006" s="30"/>
      <c r="F1006" s="30"/>
      <c r="G1006" s="83"/>
      <c r="H1006" s="8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</sheetData>
  <mergeCells count="3">
    <mergeCell ref="B1:E1"/>
    <mergeCell ref="I376:J376"/>
    <mergeCell ref="I377:J37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</dc:creator>
  <cp:lastModifiedBy>ken.newjobsamerica@gmail.com</cp:lastModifiedBy>
  <cp:lastPrinted>2024-01-02T04:33:39Z</cp:lastPrinted>
  <dcterms:created xsi:type="dcterms:W3CDTF">2023-12-05T05:52:33Z</dcterms:created>
  <dcterms:modified xsi:type="dcterms:W3CDTF">2024-01-31T05:07:27Z</dcterms:modified>
</cp:coreProperties>
</file>